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4400" windowHeight="12720"/>
  </bookViews>
  <sheets>
    <sheet name="Beer Tankers" sheetId="1" r:id="rId1"/>
    <sheet name="Blind Luck" sheetId="2" r:id="rId2"/>
    <sheet name="Dart Panthers" sheetId="3" r:id="rId3"/>
    <sheet name="Dartin and Boozin" sheetId="4" r:id="rId4"/>
    <sheet name="Robin Hood" sheetId="6" r:id="rId5"/>
    <sheet name="180 Proof" sheetId="7" r:id="rId6"/>
    <sheet name="Printable Averages" sheetId="8" r:id="rId7"/>
    <sheet name="Standings" sheetId="9" r:id="rId8"/>
    <sheet name="Accomplishments" sheetId="10" r:id="rId9"/>
  </sheets>
  <definedNames>
    <definedName name="_xlnm.Print_Area" localSheetId="6">'Printable Averages'!$A$1</definedName>
  </definedNames>
  <calcPr calcId="145621"/>
</workbook>
</file>

<file path=xl/calcChain.xml><?xml version="1.0" encoding="utf-8"?>
<calcChain xmlns="http://schemas.openxmlformats.org/spreadsheetml/2006/main">
  <c r="C102" i="2" l="1"/>
  <c r="C69" i="2"/>
  <c r="C36" i="2"/>
  <c r="C3" i="2"/>
  <c r="C234" i="3"/>
  <c r="C201" i="3"/>
  <c r="C168" i="3"/>
  <c r="C135" i="3"/>
  <c r="C102" i="3"/>
  <c r="C69" i="3"/>
  <c r="C36" i="3"/>
  <c r="C3" i="3"/>
  <c r="C168" i="4"/>
  <c r="C135" i="4"/>
  <c r="C102" i="4"/>
  <c r="C69" i="4"/>
  <c r="C36" i="4"/>
  <c r="C3" i="4"/>
  <c r="C201" i="6"/>
  <c r="C168" i="6"/>
  <c r="C102" i="6"/>
  <c r="C69" i="6"/>
  <c r="C36" i="6"/>
  <c r="C3" i="6"/>
  <c r="C135" i="6"/>
  <c r="C234" i="6"/>
  <c r="C168" i="7"/>
  <c r="C135" i="7"/>
  <c r="C102" i="7"/>
  <c r="C69" i="7"/>
  <c r="C36" i="7"/>
  <c r="C3" i="7"/>
  <c r="B335" i="7"/>
  <c r="B336" i="7" s="1"/>
  <c r="B337" i="7" s="1"/>
  <c r="B338" i="7" s="1"/>
  <c r="B339" i="7" s="1"/>
  <c r="B340" i="7" s="1"/>
  <c r="B341" i="7" s="1"/>
  <c r="B342" i="7" s="1"/>
  <c r="B343" i="7" s="1"/>
  <c r="B344" i="7" s="1"/>
  <c r="B345" i="7" s="1"/>
  <c r="B346" i="7" s="1"/>
  <c r="B347" i="7" s="1"/>
  <c r="B348" i="7" s="1"/>
  <c r="B349" i="7" s="1"/>
  <c r="B350" i="7" s="1"/>
  <c r="B334" i="7"/>
  <c r="B333" i="7"/>
  <c r="B332" i="7"/>
  <c r="B300" i="7"/>
  <c r="B301" i="7" s="1"/>
  <c r="B302" i="7" s="1"/>
  <c r="B303" i="7" s="1"/>
  <c r="B304" i="7" s="1"/>
  <c r="B305" i="7" s="1"/>
  <c r="B306" i="7" s="1"/>
  <c r="B307" i="7" s="1"/>
  <c r="B308" i="7" s="1"/>
  <c r="B309" i="7" s="1"/>
  <c r="B310" i="7" s="1"/>
  <c r="B311" i="7" s="1"/>
  <c r="B312" i="7" s="1"/>
  <c r="B313" i="7" s="1"/>
  <c r="B314" i="7" s="1"/>
  <c r="B315" i="7" s="1"/>
  <c r="B316" i="7" s="1"/>
  <c r="B317" i="7" s="1"/>
  <c r="B318" i="7" s="1"/>
  <c r="B269" i="7"/>
  <c r="B270" i="7" s="1"/>
  <c r="B271" i="7" s="1"/>
  <c r="B272" i="7" s="1"/>
  <c r="B273" i="7" s="1"/>
  <c r="B274" i="7" s="1"/>
  <c r="B275" i="7" s="1"/>
  <c r="B276" i="7" s="1"/>
  <c r="B277" i="7" s="1"/>
  <c r="B278" i="7" s="1"/>
  <c r="B279" i="7" s="1"/>
  <c r="B280" i="7" s="1"/>
  <c r="B281" i="7" s="1"/>
  <c r="B282" i="7" s="1"/>
  <c r="B283" i="7" s="1"/>
  <c r="B284" i="7" s="1"/>
  <c r="B285" i="7" s="1"/>
  <c r="B286" i="7" s="1"/>
  <c r="B268" i="7"/>
  <c r="B236" i="7"/>
  <c r="B237" i="7" s="1"/>
  <c r="B238" i="7" s="1"/>
  <c r="B239" i="7" s="1"/>
  <c r="B240" i="7" s="1"/>
  <c r="B241" i="7" s="1"/>
  <c r="B242" i="7" s="1"/>
  <c r="B243" i="7" s="1"/>
  <c r="B244" i="7" s="1"/>
  <c r="B245" i="7" s="1"/>
  <c r="B246" i="7" s="1"/>
  <c r="B247" i="7" s="1"/>
  <c r="B248" i="7" s="1"/>
  <c r="B249" i="7" s="1"/>
  <c r="B250" i="7" s="1"/>
  <c r="B251" i="7" s="1"/>
  <c r="B252" i="7" s="1"/>
  <c r="B253" i="7" s="1"/>
  <c r="B254" i="7" s="1"/>
  <c r="B203" i="7"/>
  <c r="B204" i="7" s="1"/>
  <c r="B205" i="7" s="1"/>
  <c r="B206" i="7" s="1"/>
  <c r="B207" i="7" s="1"/>
  <c r="B208" i="7" s="1"/>
  <c r="B209" i="7" s="1"/>
  <c r="B210" i="7" s="1"/>
  <c r="B211" i="7" s="1"/>
  <c r="B212" i="7" s="1"/>
  <c r="B213" i="7" s="1"/>
  <c r="B214" i="7" s="1"/>
  <c r="B215" i="7" s="1"/>
  <c r="B216" i="7" s="1"/>
  <c r="B217" i="7" s="1"/>
  <c r="B218" i="7" s="1"/>
  <c r="B219" i="7" s="1"/>
  <c r="B220" i="7" s="1"/>
  <c r="B221" i="7" s="1"/>
  <c r="B172" i="7"/>
  <c r="B173" i="7" s="1"/>
  <c r="B174" i="7" s="1"/>
  <c r="B175" i="7" s="1"/>
  <c r="B176" i="7" s="1"/>
  <c r="B177" i="7" s="1"/>
  <c r="B178" i="7" s="1"/>
  <c r="B179" i="7" s="1"/>
  <c r="B180" i="7" s="1"/>
  <c r="B181" i="7" s="1"/>
  <c r="B182" i="7" s="1"/>
  <c r="B183" i="7" s="1"/>
  <c r="B184" i="7" s="1"/>
  <c r="B185" i="7" s="1"/>
  <c r="B186" i="7" s="1"/>
  <c r="B187" i="7" s="1"/>
  <c r="B188" i="7" s="1"/>
  <c r="B171" i="7"/>
  <c r="B170" i="7"/>
  <c r="B137" i="7"/>
  <c r="B138" i="7" s="1"/>
  <c r="B139" i="7" s="1"/>
  <c r="B140" i="7" s="1"/>
  <c r="B141" i="7" s="1"/>
  <c r="B142" i="7" s="1"/>
  <c r="B143" i="7" s="1"/>
  <c r="B144" i="7" s="1"/>
  <c r="B145" i="7" s="1"/>
  <c r="B146" i="7" s="1"/>
  <c r="B147" i="7" s="1"/>
  <c r="B148" i="7" s="1"/>
  <c r="B149" i="7" s="1"/>
  <c r="B150" i="7" s="1"/>
  <c r="B151" i="7" s="1"/>
  <c r="B152" i="7" s="1"/>
  <c r="B153" i="7" s="1"/>
  <c r="B154" i="7" s="1"/>
  <c r="B155" i="7" s="1"/>
  <c r="B104" i="7"/>
  <c r="B105" i="7" s="1"/>
  <c r="B106" i="7" s="1"/>
  <c r="B107" i="7" s="1"/>
  <c r="B108" i="7" s="1"/>
  <c r="B109" i="7" s="1"/>
  <c r="B110" i="7" s="1"/>
  <c r="B111" i="7" s="1"/>
  <c r="B112" i="7" s="1"/>
  <c r="B113" i="7" s="1"/>
  <c r="B114" i="7" s="1"/>
  <c r="B115" i="7" s="1"/>
  <c r="B116" i="7" s="1"/>
  <c r="B117" i="7" s="1"/>
  <c r="B118" i="7" s="1"/>
  <c r="B119" i="7" s="1"/>
  <c r="B120" i="7" s="1"/>
  <c r="B121" i="7" s="1"/>
  <c r="B122" i="7" s="1"/>
  <c r="B74" i="7"/>
  <c r="B75" i="7" s="1"/>
  <c r="B76" i="7" s="1"/>
  <c r="B77" i="7" s="1"/>
  <c r="B78" i="7" s="1"/>
  <c r="B79" i="7" s="1"/>
  <c r="B80" i="7" s="1"/>
  <c r="B81" i="7" s="1"/>
  <c r="B82" i="7" s="1"/>
  <c r="B83" i="7" s="1"/>
  <c r="B84" i="7" s="1"/>
  <c r="B85" i="7" s="1"/>
  <c r="B86" i="7" s="1"/>
  <c r="B87" i="7" s="1"/>
  <c r="B88" i="7" s="1"/>
  <c r="B89" i="7" s="1"/>
  <c r="B73" i="7"/>
  <c r="B72" i="7"/>
  <c r="B71" i="7"/>
  <c r="B38" i="7"/>
  <c r="B39" i="7" s="1"/>
  <c r="B40" i="7" s="1"/>
  <c r="B41" i="7" s="1"/>
  <c r="B42" i="7" s="1"/>
  <c r="B43" i="7" s="1"/>
  <c r="B44" i="7" s="1"/>
  <c r="B45" i="7" s="1"/>
  <c r="B46" i="7" s="1"/>
  <c r="B47" i="7" s="1"/>
  <c r="B48" i="7" s="1"/>
  <c r="B49" i="7" s="1"/>
  <c r="B50" i="7" s="1"/>
  <c r="B51" i="7" s="1"/>
  <c r="B52" i="7" s="1"/>
  <c r="B53" i="7" s="1"/>
  <c r="B54" i="7" s="1"/>
  <c r="B55" i="7" s="1"/>
  <c r="B56" i="7" s="1"/>
  <c r="B6" i="7"/>
  <c r="B7" i="7" s="1"/>
  <c r="B8" i="7" s="1"/>
  <c r="B9" i="7" s="1"/>
  <c r="B10" i="7" s="1"/>
  <c r="B11" i="7" s="1"/>
  <c r="B12" i="7" s="1"/>
  <c r="B13" i="7" s="1"/>
  <c r="B14" i="7" s="1"/>
  <c r="B15" i="7" s="1"/>
  <c r="B16" i="7" s="1"/>
  <c r="B17" i="7" s="1"/>
  <c r="B18" i="7" s="1"/>
  <c r="B19" i="7" s="1"/>
  <c r="B20" i="7" s="1"/>
  <c r="B21" i="7" s="1"/>
  <c r="B22" i="7" s="1"/>
  <c r="B23" i="7" s="1"/>
  <c r="B5" i="7"/>
  <c r="B332" i="6"/>
  <c r="B333" i="6" s="1"/>
  <c r="B334" i="6" s="1"/>
  <c r="B335" i="6" s="1"/>
  <c r="B336" i="6" s="1"/>
  <c r="B337" i="6" s="1"/>
  <c r="B338" i="6" s="1"/>
  <c r="B339" i="6" s="1"/>
  <c r="B340" i="6" s="1"/>
  <c r="B341" i="6" s="1"/>
  <c r="B342" i="6" s="1"/>
  <c r="B343" i="6" s="1"/>
  <c r="B344" i="6" s="1"/>
  <c r="B345" i="6" s="1"/>
  <c r="B346" i="6" s="1"/>
  <c r="B347" i="6" s="1"/>
  <c r="B348" i="6" s="1"/>
  <c r="B349" i="6" s="1"/>
  <c r="B350" i="6" s="1"/>
  <c r="B300" i="6"/>
  <c r="B301" i="6" s="1"/>
  <c r="B302" i="6" s="1"/>
  <c r="B303" i="6" s="1"/>
  <c r="B304" i="6" s="1"/>
  <c r="B305" i="6" s="1"/>
  <c r="B306" i="6" s="1"/>
  <c r="B307" i="6" s="1"/>
  <c r="B308" i="6" s="1"/>
  <c r="B309" i="6" s="1"/>
  <c r="B310" i="6" s="1"/>
  <c r="B311" i="6" s="1"/>
  <c r="B312" i="6" s="1"/>
  <c r="B313" i="6" s="1"/>
  <c r="B314" i="6" s="1"/>
  <c r="B315" i="6" s="1"/>
  <c r="B316" i="6" s="1"/>
  <c r="B317" i="6" s="1"/>
  <c r="B318" i="6" s="1"/>
  <c r="B269" i="6"/>
  <c r="B270" i="6" s="1"/>
  <c r="B271" i="6" s="1"/>
  <c r="B272" i="6" s="1"/>
  <c r="B273" i="6" s="1"/>
  <c r="B274" i="6" s="1"/>
  <c r="B275" i="6" s="1"/>
  <c r="B276" i="6" s="1"/>
  <c r="B277" i="6" s="1"/>
  <c r="B278" i="6" s="1"/>
  <c r="B279" i="6" s="1"/>
  <c r="B280" i="6" s="1"/>
  <c r="B281" i="6" s="1"/>
  <c r="B282" i="6" s="1"/>
  <c r="B283" i="6" s="1"/>
  <c r="B284" i="6" s="1"/>
  <c r="B285" i="6" s="1"/>
  <c r="B286" i="6" s="1"/>
  <c r="B268" i="6"/>
  <c r="B236" i="6"/>
  <c r="B237" i="6" s="1"/>
  <c r="B238" i="6" s="1"/>
  <c r="B239" i="6" s="1"/>
  <c r="B240" i="6" s="1"/>
  <c r="B241" i="6" s="1"/>
  <c r="B242" i="6" s="1"/>
  <c r="B243" i="6" s="1"/>
  <c r="B244" i="6" s="1"/>
  <c r="B245" i="6" s="1"/>
  <c r="B246" i="6" s="1"/>
  <c r="B247" i="6" s="1"/>
  <c r="B248" i="6" s="1"/>
  <c r="B249" i="6" s="1"/>
  <c r="B250" i="6" s="1"/>
  <c r="B251" i="6" s="1"/>
  <c r="B252" i="6" s="1"/>
  <c r="B253" i="6" s="1"/>
  <c r="B254" i="6" s="1"/>
  <c r="B203" i="6"/>
  <c r="B204" i="6" s="1"/>
  <c r="B205" i="6" s="1"/>
  <c r="B206" i="6" s="1"/>
  <c r="B207" i="6" s="1"/>
  <c r="B208" i="6" s="1"/>
  <c r="B209" i="6" s="1"/>
  <c r="B210" i="6" s="1"/>
  <c r="B211" i="6" s="1"/>
  <c r="B212" i="6" s="1"/>
  <c r="B213" i="6" s="1"/>
  <c r="B214" i="6" s="1"/>
  <c r="B215" i="6" s="1"/>
  <c r="B216" i="6" s="1"/>
  <c r="B217" i="6" s="1"/>
  <c r="B218" i="6" s="1"/>
  <c r="B219" i="6" s="1"/>
  <c r="B220" i="6" s="1"/>
  <c r="B221" i="6" s="1"/>
  <c r="B172" i="6"/>
  <c r="B173" i="6" s="1"/>
  <c r="B174" i="6" s="1"/>
  <c r="B175" i="6" s="1"/>
  <c r="B176" i="6" s="1"/>
  <c r="B177" i="6" s="1"/>
  <c r="B178" i="6" s="1"/>
  <c r="B179" i="6" s="1"/>
  <c r="B180" i="6" s="1"/>
  <c r="B181" i="6" s="1"/>
  <c r="B182" i="6" s="1"/>
  <c r="B183" i="6" s="1"/>
  <c r="B184" i="6" s="1"/>
  <c r="B185" i="6" s="1"/>
  <c r="B186" i="6" s="1"/>
  <c r="B187" i="6" s="1"/>
  <c r="B188" i="6" s="1"/>
  <c r="B171" i="6"/>
  <c r="B170" i="6"/>
  <c r="B137" i="6"/>
  <c r="B138" i="6" s="1"/>
  <c r="B139" i="6" s="1"/>
  <c r="B140" i="6" s="1"/>
  <c r="B141" i="6" s="1"/>
  <c r="B142" i="6" s="1"/>
  <c r="B143" i="6" s="1"/>
  <c r="B144" i="6" s="1"/>
  <c r="B145" i="6" s="1"/>
  <c r="B146" i="6" s="1"/>
  <c r="B147" i="6" s="1"/>
  <c r="B148" i="6" s="1"/>
  <c r="B149" i="6" s="1"/>
  <c r="B150" i="6" s="1"/>
  <c r="B151" i="6" s="1"/>
  <c r="B152" i="6" s="1"/>
  <c r="B153" i="6" s="1"/>
  <c r="B154" i="6" s="1"/>
  <c r="B155" i="6" s="1"/>
  <c r="B104" i="6"/>
  <c r="B105" i="6" s="1"/>
  <c r="B106" i="6" s="1"/>
  <c r="B107" i="6" s="1"/>
  <c r="B108" i="6" s="1"/>
  <c r="B109" i="6" s="1"/>
  <c r="B110" i="6" s="1"/>
  <c r="B111" i="6" s="1"/>
  <c r="B112" i="6" s="1"/>
  <c r="B113" i="6" s="1"/>
  <c r="B114" i="6" s="1"/>
  <c r="B115" i="6" s="1"/>
  <c r="B116" i="6" s="1"/>
  <c r="B117" i="6" s="1"/>
  <c r="B118" i="6" s="1"/>
  <c r="B119" i="6" s="1"/>
  <c r="B120" i="6" s="1"/>
  <c r="B121" i="6" s="1"/>
  <c r="B122" i="6" s="1"/>
  <c r="B71" i="6"/>
  <c r="B72" i="6" s="1"/>
  <c r="B73" i="6" s="1"/>
  <c r="B74" i="6" s="1"/>
  <c r="B75" i="6" s="1"/>
  <c r="B76" i="6" s="1"/>
  <c r="B77" i="6" s="1"/>
  <c r="B78" i="6" s="1"/>
  <c r="B79" i="6" s="1"/>
  <c r="B80" i="6" s="1"/>
  <c r="B81" i="6" s="1"/>
  <c r="B82" i="6" s="1"/>
  <c r="B83" i="6" s="1"/>
  <c r="B84" i="6" s="1"/>
  <c r="B85" i="6" s="1"/>
  <c r="B86" i="6" s="1"/>
  <c r="B87" i="6" s="1"/>
  <c r="B88" i="6" s="1"/>
  <c r="B89" i="6" s="1"/>
  <c r="B38" i="6"/>
  <c r="B39" i="6" s="1"/>
  <c r="B40" i="6" s="1"/>
  <c r="B41" i="6" s="1"/>
  <c r="B42" i="6" s="1"/>
  <c r="B43" i="6" s="1"/>
  <c r="B44" i="6" s="1"/>
  <c r="B45" i="6" s="1"/>
  <c r="B46" i="6" s="1"/>
  <c r="B47" i="6" s="1"/>
  <c r="B48" i="6" s="1"/>
  <c r="B49" i="6" s="1"/>
  <c r="B50" i="6" s="1"/>
  <c r="B51" i="6" s="1"/>
  <c r="B52" i="6" s="1"/>
  <c r="B53" i="6" s="1"/>
  <c r="B54" i="6" s="1"/>
  <c r="B55" i="6" s="1"/>
  <c r="B56" i="6" s="1"/>
  <c r="B6" i="6"/>
  <c r="B7" i="6" s="1"/>
  <c r="B8" i="6" s="1"/>
  <c r="B9" i="6" s="1"/>
  <c r="B10" i="6" s="1"/>
  <c r="B11" i="6" s="1"/>
  <c r="B12" i="6" s="1"/>
  <c r="B13" i="6" s="1"/>
  <c r="B14" i="6" s="1"/>
  <c r="B15" i="6" s="1"/>
  <c r="B16" i="6" s="1"/>
  <c r="B17" i="6" s="1"/>
  <c r="B18" i="6" s="1"/>
  <c r="B19" i="6" s="1"/>
  <c r="B20" i="6" s="1"/>
  <c r="B21" i="6" s="1"/>
  <c r="B22" i="6" s="1"/>
  <c r="B23" i="6" s="1"/>
  <c r="B5" i="6"/>
  <c r="B333" i="4"/>
  <c r="B334" i="4" s="1"/>
  <c r="B335" i="4" s="1"/>
  <c r="B336" i="4" s="1"/>
  <c r="B337" i="4" s="1"/>
  <c r="B338" i="4" s="1"/>
  <c r="B339" i="4" s="1"/>
  <c r="B340" i="4" s="1"/>
  <c r="B341" i="4" s="1"/>
  <c r="B342" i="4" s="1"/>
  <c r="B343" i="4" s="1"/>
  <c r="B344" i="4" s="1"/>
  <c r="B345" i="4" s="1"/>
  <c r="B346" i="4" s="1"/>
  <c r="B347" i="4" s="1"/>
  <c r="B348" i="4" s="1"/>
  <c r="B349" i="4" s="1"/>
  <c r="B350" i="4" s="1"/>
  <c r="B332" i="4"/>
  <c r="B300" i="4"/>
  <c r="B301" i="4" s="1"/>
  <c r="B302" i="4" s="1"/>
  <c r="B303" i="4" s="1"/>
  <c r="B304" i="4" s="1"/>
  <c r="B305" i="4" s="1"/>
  <c r="B306" i="4" s="1"/>
  <c r="B307" i="4" s="1"/>
  <c r="B308" i="4" s="1"/>
  <c r="B309" i="4" s="1"/>
  <c r="B310" i="4" s="1"/>
  <c r="B311" i="4" s="1"/>
  <c r="B312" i="4" s="1"/>
  <c r="B313" i="4" s="1"/>
  <c r="B314" i="4" s="1"/>
  <c r="B315" i="4" s="1"/>
  <c r="B316" i="4" s="1"/>
  <c r="B317" i="4" s="1"/>
  <c r="B318" i="4" s="1"/>
  <c r="B269" i="4"/>
  <c r="B270" i="4" s="1"/>
  <c r="B271" i="4" s="1"/>
  <c r="B272" i="4" s="1"/>
  <c r="B273" i="4" s="1"/>
  <c r="B274" i="4" s="1"/>
  <c r="B275" i="4" s="1"/>
  <c r="B276" i="4" s="1"/>
  <c r="B277" i="4" s="1"/>
  <c r="B278" i="4" s="1"/>
  <c r="B279" i="4" s="1"/>
  <c r="B280" i="4" s="1"/>
  <c r="B281" i="4" s="1"/>
  <c r="B282" i="4" s="1"/>
  <c r="B283" i="4" s="1"/>
  <c r="B284" i="4" s="1"/>
  <c r="B285" i="4" s="1"/>
  <c r="B286" i="4" s="1"/>
  <c r="B268" i="4"/>
  <c r="B236" i="4"/>
  <c r="B237" i="4" s="1"/>
  <c r="B238" i="4" s="1"/>
  <c r="B239" i="4" s="1"/>
  <c r="B240" i="4" s="1"/>
  <c r="B241" i="4" s="1"/>
  <c r="B242" i="4" s="1"/>
  <c r="B243" i="4" s="1"/>
  <c r="B244" i="4" s="1"/>
  <c r="B245" i="4" s="1"/>
  <c r="B246" i="4" s="1"/>
  <c r="B247" i="4" s="1"/>
  <c r="B248" i="4" s="1"/>
  <c r="B249" i="4" s="1"/>
  <c r="B250" i="4" s="1"/>
  <c r="B251" i="4" s="1"/>
  <c r="B252" i="4" s="1"/>
  <c r="B253" i="4" s="1"/>
  <c r="B254" i="4" s="1"/>
  <c r="B203" i="4"/>
  <c r="B204" i="4" s="1"/>
  <c r="B205" i="4" s="1"/>
  <c r="B206" i="4" s="1"/>
  <c r="B207" i="4" s="1"/>
  <c r="B208" i="4" s="1"/>
  <c r="B209" i="4" s="1"/>
  <c r="B210" i="4" s="1"/>
  <c r="B211" i="4" s="1"/>
  <c r="B212" i="4" s="1"/>
  <c r="B213" i="4" s="1"/>
  <c r="B214" i="4" s="1"/>
  <c r="B215" i="4" s="1"/>
  <c r="B216" i="4" s="1"/>
  <c r="B217" i="4" s="1"/>
  <c r="B218" i="4" s="1"/>
  <c r="B219" i="4" s="1"/>
  <c r="B220" i="4" s="1"/>
  <c r="B221" i="4" s="1"/>
  <c r="B170" i="4"/>
  <c r="B171" i="4" s="1"/>
  <c r="B172" i="4" s="1"/>
  <c r="B173" i="4" s="1"/>
  <c r="B174" i="4" s="1"/>
  <c r="B175" i="4" s="1"/>
  <c r="B176" i="4" s="1"/>
  <c r="B177" i="4" s="1"/>
  <c r="B178" i="4" s="1"/>
  <c r="B179" i="4" s="1"/>
  <c r="B180" i="4" s="1"/>
  <c r="B181" i="4" s="1"/>
  <c r="B182" i="4" s="1"/>
  <c r="B183" i="4" s="1"/>
  <c r="B184" i="4" s="1"/>
  <c r="B185" i="4" s="1"/>
  <c r="B186" i="4" s="1"/>
  <c r="B187" i="4" s="1"/>
  <c r="B188" i="4" s="1"/>
  <c r="B137" i="4"/>
  <c r="B138" i="4" s="1"/>
  <c r="B139" i="4" s="1"/>
  <c r="B140" i="4" s="1"/>
  <c r="B141" i="4" s="1"/>
  <c r="B142" i="4" s="1"/>
  <c r="B143" i="4" s="1"/>
  <c r="B144" i="4" s="1"/>
  <c r="B145" i="4" s="1"/>
  <c r="B146" i="4" s="1"/>
  <c r="B147" i="4" s="1"/>
  <c r="B148" i="4" s="1"/>
  <c r="B149" i="4" s="1"/>
  <c r="B150" i="4" s="1"/>
  <c r="B151" i="4" s="1"/>
  <c r="B152" i="4" s="1"/>
  <c r="B153" i="4" s="1"/>
  <c r="B154" i="4" s="1"/>
  <c r="B155" i="4" s="1"/>
  <c r="B104" i="4"/>
  <c r="B105" i="4" s="1"/>
  <c r="B106" i="4" s="1"/>
  <c r="B107" i="4" s="1"/>
  <c r="B108" i="4" s="1"/>
  <c r="B109" i="4" s="1"/>
  <c r="B110" i="4" s="1"/>
  <c r="B111" i="4" s="1"/>
  <c r="B112" i="4" s="1"/>
  <c r="B113" i="4" s="1"/>
  <c r="B114" i="4" s="1"/>
  <c r="B115" i="4" s="1"/>
  <c r="B116" i="4" s="1"/>
  <c r="B117" i="4" s="1"/>
  <c r="B118" i="4" s="1"/>
  <c r="B119" i="4" s="1"/>
  <c r="B120" i="4" s="1"/>
  <c r="B121" i="4" s="1"/>
  <c r="B122" i="4" s="1"/>
  <c r="B72" i="4"/>
  <c r="B73" i="4" s="1"/>
  <c r="B74" i="4" s="1"/>
  <c r="B75" i="4" s="1"/>
  <c r="B76" i="4" s="1"/>
  <c r="B77" i="4" s="1"/>
  <c r="B78" i="4" s="1"/>
  <c r="B79" i="4" s="1"/>
  <c r="B80" i="4" s="1"/>
  <c r="B81" i="4" s="1"/>
  <c r="B82" i="4" s="1"/>
  <c r="B83" i="4" s="1"/>
  <c r="B84" i="4" s="1"/>
  <c r="B85" i="4" s="1"/>
  <c r="B86" i="4" s="1"/>
  <c r="B87" i="4" s="1"/>
  <c r="B88" i="4" s="1"/>
  <c r="B89" i="4" s="1"/>
  <c r="B71" i="4"/>
  <c r="B38" i="4"/>
  <c r="B39" i="4" s="1"/>
  <c r="B40" i="4" s="1"/>
  <c r="B41" i="4" s="1"/>
  <c r="B42" i="4" s="1"/>
  <c r="B43" i="4" s="1"/>
  <c r="B44" i="4" s="1"/>
  <c r="B45" i="4" s="1"/>
  <c r="B46" i="4" s="1"/>
  <c r="B47" i="4" s="1"/>
  <c r="B48" i="4" s="1"/>
  <c r="B49" i="4" s="1"/>
  <c r="B50" i="4" s="1"/>
  <c r="B51" i="4" s="1"/>
  <c r="B52" i="4" s="1"/>
  <c r="B53" i="4" s="1"/>
  <c r="B54" i="4" s="1"/>
  <c r="B55" i="4" s="1"/>
  <c r="B56" i="4" s="1"/>
  <c r="B5" i="4"/>
  <c r="B6" i="4" s="1"/>
  <c r="B7" i="4" s="1"/>
  <c r="B8" i="4" s="1"/>
  <c r="B9" i="4" s="1"/>
  <c r="B10" i="4" s="1"/>
  <c r="B11" i="4" s="1"/>
  <c r="B12" i="4" s="1"/>
  <c r="B13" i="4" s="1"/>
  <c r="B14" i="4" s="1"/>
  <c r="B15" i="4" s="1"/>
  <c r="B16" i="4" s="1"/>
  <c r="B17" i="4" s="1"/>
  <c r="B18" i="4" s="1"/>
  <c r="B19" i="4" s="1"/>
  <c r="B20" i="4" s="1"/>
  <c r="B21" i="4" s="1"/>
  <c r="B22" i="4" s="1"/>
  <c r="B23" i="4" s="1"/>
  <c r="B335" i="3"/>
  <c r="B336" i="3" s="1"/>
  <c r="B337" i="3" s="1"/>
  <c r="B338" i="3" s="1"/>
  <c r="B339" i="3" s="1"/>
  <c r="B340" i="3" s="1"/>
  <c r="B341" i="3" s="1"/>
  <c r="B342" i="3" s="1"/>
  <c r="B343" i="3" s="1"/>
  <c r="B344" i="3" s="1"/>
  <c r="B345" i="3" s="1"/>
  <c r="B346" i="3" s="1"/>
  <c r="B347" i="3" s="1"/>
  <c r="B348" i="3" s="1"/>
  <c r="B349" i="3" s="1"/>
  <c r="B350" i="3" s="1"/>
  <c r="B332" i="3"/>
  <c r="B333" i="3" s="1"/>
  <c r="B334" i="3" s="1"/>
  <c r="B300" i="3"/>
  <c r="B301" i="3" s="1"/>
  <c r="B302" i="3" s="1"/>
  <c r="B303" i="3" s="1"/>
  <c r="B304" i="3" s="1"/>
  <c r="B305" i="3" s="1"/>
  <c r="B306" i="3" s="1"/>
  <c r="B307" i="3" s="1"/>
  <c r="B308" i="3" s="1"/>
  <c r="B309" i="3" s="1"/>
  <c r="B310" i="3" s="1"/>
  <c r="B311" i="3" s="1"/>
  <c r="B312" i="3" s="1"/>
  <c r="B313" i="3" s="1"/>
  <c r="B314" i="3" s="1"/>
  <c r="B315" i="3" s="1"/>
  <c r="B316" i="3" s="1"/>
  <c r="B317" i="3" s="1"/>
  <c r="B318" i="3" s="1"/>
  <c r="B269" i="3"/>
  <c r="B270" i="3" s="1"/>
  <c r="B271" i="3" s="1"/>
  <c r="B272" i="3" s="1"/>
  <c r="B273" i="3" s="1"/>
  <c r="B274" i="3" s="1"/>
  <c r="B275" i="3" s="1"/>
  <c r="B276" i="3" s="1"/>
  <c r="B277" i="3" s="1"/>
  <c r="B278" i="3" s="1"/>
  <c r="B279" i="3" s="1"/>
  <c r="B280" i="3" s="1"/>
  <c r="B281" i="3" s="1"/>
  <c r="B282" i="3" s="1"/>
  <c r="B283" i="3" s="1"/>
  <c r="B284" i="3" s="1"/>
  <c r="B285" i="3" s="1"/>
  <c r="B286" i="3" s="1"/>
  <c r="B268" i="3"/>
  <c r="B236" i="3"/>
  <c r="B237" i="3" s="1"/>
  <c r="B238" i="3" s="1"/>
  <c r="B239" i="3" s="1"/>
  <c r="B240" i="3" s="1"/>
  <c r="B241" i="3" s="1"/>
  <c r="B242" i="3" s="1"/>
  <c r="B243" i="3" s="1"/>
  <c r="B244" i="3" s="1"/>
  <c r="B245" i="3" s="1"/>
  <c r="B246" i="3" s="1"/>
  <c r="B247" i="3" s="1"/>
  <c r="B248" i="3" s="1"/>
  <c r="B249" i="3" s="1"/>
  <c r="B250" i="3" s="1"/>
  <c r="B251" i="3" s="1"/>
  <c r="B252" i="3" s="1"/>
  <c r="B253" i="3" s="1"/>
  <c r="B254" i="3" s="1"/>
  <c r="B203" i="3"/>
  <c r="B204" i="3" s="1"/>
  <c r="B205" i="3" s="1"/>
  <c r="B206" i="3" s="1"/>
  <c r="B207" i="3" s="1"/>
  <c r="B208" i="3" s="1"/>
  <c r="B209" i="3" s="1"/>
  <c r="B210" i="3" s="1"/>
  <c r="B211" i="3" s="1"/>
  <c r="B212" i="3" s="1"/>
  <c r="B213" i="3" s="1"/>
  <c r="B214" i="3" s="1"/>
  <c r="B215" i="3" s="1"/>
  <c r="B216" i="3" s="1"/>
  <c r="B217" i="3" s="1"/>
  <c r="B218" i="3" s="1"/>
  <c r="B219" i="3" s="1"/>
  <c r="B220" i="3" s="1"/>
  <c r="B221" i="3" s="1"/>
  <c r="B170" i="3"/>
  <c r="B171" i="3" s="1"/>
  <c r="B172" i="3" s="1"/>
  <c r="B173" i="3" s="1"/>
  <c r="B174" i="3" s="1"/>
  <c r="B175" i="3" s="1"/>
  <c r="B176" i="3" s="1"/>
  <c r="B177" i="3" s="1"/>
  <c r="B178" i="3" s="1"/>
  <c r="B179" i="3" s="1"/>
  <c r="B180" i="3" s="1"/>
  <c r="B181" i="3" s="1"/>
  <c r="B182" i="3" s="1"/>
  <c r="B183" i="3" s="1"/>
  <c r="B184" i="3" s="1"/>
  <c r="B185" i="3" s="1"/>
  <c r="B186" i="3" s="1"/>
  <c r="B187" i="3" s="1"/>
  <c r="B188" i="3" s="1"/>
  <c r="B137" i="3"/>
  <c r="B138" i="3" s="1"/>
  <c r="B139" i="3" s="1"/>
  <c r="B140" i="3" s="1"/>
  <c r="B141" i="3" s="1"/>
  <c r="B142" i="3" s="1"/>
  <c r="B143" i="3" s="1"/>
  <c r="B144" i="3" s="1"/>
  <c r="B145" i="3" s="1"/>
  <c r="B146" i="3" s="1"/>
  <c r="B147" i="3" s="1"/>
  <c r="B148" i="3" s="1"/>
  <c r="B149" i="3" s="1"/>
  <c r="B150" i="3" s="1"/>
  <c r="B151" i="3" s="1"/>
  <c r="B152" i="3" s="1"/>
  <c r="B153" i="3" s="1"/>
  <c r="B154" i="3" s="1"/>
  <c r="B155" i="3" s="1"/>
  <c r="B104" i="3"/>
  <c r="B105" i="3" s="1"/>
  <c r="B106" i="3" s="1"/>
  <c r="B107" i="3" s="1"/>
  <c r="B108" i="3" s="1"/>
  <c r="B109" i="3" s="1"/>
  <c r="B110" i="3" s="1"/>
  <c r="B111" i="3" s="1"/>
  <c r="B112" i="3" s="1"/>
  <c r="B113" i="3" s="1"/>
  <c r="B114" i="3" s="1"/>
  <c r="B115" i="3" s="1"/>
  <c r="B116" i="3" s="1"/>
  <c r="B117" i="3" s="1"/>
  <c r="B118" i="3" s="1"/>
  <c r="B119" i="3" s="1"/>
  <c r="B120" i="3" s="1"/>
  <c r="B121" i="3" s="1"/>
  <c r="B122" i="3" s="1"/>
  <c r="B71" i="3"/>
  <c r="B72" i="3" s="1"/>
  <c r="B73" i="3" s="1"/>
  <c r="B74" i="3" s="1"/>
  <c r="B75" i="3" s="1"/>
  <c r="B76" i="3" s="1"/>
  <c r="B77" i="3" s="1"/>
  <c r="B78" i="3" s="1"/>
  <c r="B79" i="3" s="1"/>
  <c r="B80" i="3" s="1"/>
  <c r="B81" i="3" s="1"/>
  <c r="B82" i="3" s="1"/>
  <c r="B83" i="3" s="1"/>
  <c r="B84" i="3" s="1"/>
  <c r="B85" i="3" s="1"/>
  <c r="B86" i="3" s="1"/>
  <c r="B87" i="3" s="1"/>
  <c r="B88" i="3" s="1"/>
  <c r="B89" i="3" s="1"/>
  <c r="B38" i="3"/>
  <c r="B39" i="3" s="1"/>
  <c r="B40" i="3" s="1"/>
  <c r="B41" i="3" s="1"/>
  <c r="B42" i="3" s="1"/>
  <c r="B43" i="3" s="1"/>
  <c r="B44" i="3" s="1"/>
  <c r="B45" i="3" s="1"/>
  <c r="B46" i="3" s="1"/>
  <c r="B47" i="3" s="1"/>
  <c r="B48" i="3" s="1"/>
  <c r="B49" i="3" s="1"/>
  <c r="B50" i="3" s="1"/>
  <c r="B51" i="3" s="1"/>
  <c r="B52" i="3" s="1"/>
  <c r="B53" i="3" s="1"/>
  <c r="B54" i="3" s="1"/>
  <c r="B55" i="3" s="1"/>
  <c r="B56" i="3" s="1"/>
  <c r="B6" i="3"/>
  <c r="B7" i="3" s="1"/>
  <c r="B8" i="3" s="1"/>
  <c r="B9" i="3" s="1"/>
  <c r="B10" i="3" s="1"/>
  <c r="B11" i="3" s="1"/>
  <c r="B12" i="3" s="1"/>
  <c r="B13" i="3" s="1"/>
  <c r="B14" i="3" s="1"/>
  <c r="B15" i="3" s="1"/>
  <c r="B16" i="3" s="1"/>
  <c r="B17" i="3" s="1"/>
  <c r="B18" i="3" s="1"/>
  <c r="B19" i="3" s="1"/>
  <c r="B20" i="3" s="1"/>
  <c r="B21" i="3" s="1"/>
  <c r="B22" i="3" s="1"/>
  <c r="B23" i="3" s="1"/>
  <c r="B5" i="3"/>
  <c r="B332" i="2"/>
  <c r="B333" i="2" s="1"/>
  <c r="B334" i="2" s="1"/>
  <c r="B335" i="2" s="1"/>
  <c r="B336" i="2" s="1"/>
  <c r="B337" i="2" s="1"/>
  <c r="B338" i="2" s="1"/>
  <c r="B339" i="2" s="1"/>
  <c r="B340" i="2" s="1"/>
  <c r="B341" i="2" s="1"/>
  <c r="B342" i="2" s="1"/>
  <c r="B343" i="2" s="1"/>
  <c r="B344" i="2" s="1"/>
  <c r="B345" i="2" s="1"/>
  <c r="B346" i="2" s="1"/>
  <c r="B347" i="2" s="1"/>
  <c r="B348" i="2" s="1"/>
  <c r="B349" i="2" s="1"/>
  <c r="B350" i="2" s="1"/>
  <c r="B300" i="2"/>
  <c r="B301" i="2" s="1"/>
  <c r="B302" i="2" s="1"/>
  <c r="B303" i="2" s="1"/>
  <c r="B304" i="2" s="1"/>
  <c r="B305" i="2" s="1"/>
  <c r="B306" i="2" s="1"/>
  <c r="B307" i="2" s="1"/>
  <c r="B308" i="2" s="1"/>
  <c r="B309" i="2" s="1"/>
  <c r="B310" i="2" s="1"/>
  <c r="B311" i="2" s="1"/>
  <c r="B312" i="2" s="1"/>
  <c r="B313" i="2" s="1"/>
  <c r="B314" i="2" s="1"/>
  <c r="B315" i="2" s="1"/>
  <c r="B316" i="2" s="1"/>
  <c r="B317" i="2" s="1"/>
  <c r="B318" i="2" s="1"/>
  <c r="B269" i="2"/>
  <c r="B270" i="2" s="1"/>
  <c r="B271" i="2" s="1"/>
  <c r="B272" i="2" s="1"/>
  <c r="B273" i="2" s="1"/>
  <c r="B274" i="2" s="1"/>
  <c r="B275" i="2" s="1"/>
  <c r="B276" i="2" s="1"/>
  <c r="B277" i="2" s="1"/>
  <c r="B278" i="2" s="1"/>
  <c r="B279" i="2" s="1"/>
  <c r="B280" i="2" s="1"/>
  <c r="B281" i="2" s="1"/>
  <c r="B282" i="2" s="1"/>
  <c r="B283" i="2" s="1"/>
  <c r="B284" i="2" s="1"/>
  <c r="B285" i="2" s="1"/>
  <c r="B286" i="2" s="1"/>
  <c r="B268" i="2"/>
  <c r="B236" i="2"/>
  <c r="B237" i="2" s="1"/>
  <c r="B238" i="2" s="1"/>
  <c r="B239" i="2" s="1"/>
  <c r="B240" i="2" s="1"/>
  <c r="B241" i="2" s="1"/>
  <c r="B242" i="2" s="1"/>
  <c r="B243" i="2" s="1"/>
  <c r="B244" i="2" s="1"/>
  <c r="B245" i="2" s="1"/>
  <c r="B246" i="2" s="1"/>
  <c r="B247" i="2" s="1"/>
  <c r="B248" i="2" s="1"/>
  <c r="B249" i="2" s="1"/>
  <c r="B250" i="2" s="1"/>
  <c r="B251" i="2" s="1"/>
  <c r="B252" i="2" s="1"/>
  <c r="B253" i="2" s="1"/>
  <c r="B254" i="2" s="1"/>
  <c r="B203" i="2"/>
  <c r="B204" i="2" s="1"/>
  <c r="B205" i="2" s="1"/>
  <c r="B206" i="2" s="1"/>
  <c r="B207" i="2" s="1"/>
  <c r="B208" i="2" s="1"/>
  <c r="B209" i="2" s="1"/>
  <c r="B210" i="2" s="1"/>
  <c r="B211" i="2" s="1"/>
  <c r="B212" i="2" s="1"/>
  <c r="B213" i="2" s="1"/>
  <c r="B214" i="2" s="1"/>
  <c r="B215" i="2" s="1"/>
  <c r="B216" i="2" s="1"/>
  <c r="B217" i="2" s="1"/>
  <c r="B218" i="2" s="1"/>
  <c r="B219" i="2" s="1"/>
  <c r="B220" i="2" s="1"/>
  <c r="B221" i="2" s="1"/>
  <c r="B172" i="2"/>
  <c r="B173" i="2" s="1"/>
  <c r="B174" i="2" s="1"/>
  <c r="B175" i="2" s="1"/>
  <c r="B176" i="2" s="1"/>
  <c r="B177" i="2" s="1"/>
  <c r="B178" i="2" s="1"/>
  <c r="B179" i="2" s="1"/>
  <c r="B180" i="2" s="1"/>
  <c r="B181" i="2" s="1"/>
  <c r="B182" i="2" s="1"/>
  <c r="B183" i="2" s="1"/>
  <c r="B184" i="2" s="1"/>
  <c r="B185" i="2" s="1"/>
  <c r="B186" i="2" s="1"/>
  <c r="B187" i="2" s="1"/>
  <c r="B188" i="2" s="1"/>
  <c r="B171" i="2"/>
  <c r="B170" i="2"/>
  <c r="B137" i="2"/>
  <c r="B138" i="2" s="1"/>
  <c r="B139" i="2" s="1"/>
  <c r="B140" i="2" s="1"/>
  <c r="B141" i="2" s="1"/>
  <c r="B142" i="2" s="1"/>
  <c r="B143" i="2" s="1"/>
  <c r="B144" i="2" s="1"/>
  <c r="B145" i="2" s="1"/>
  <c r="B146" i="2" s="1"/>
  <c r="B147" i="2" s="1"/>
  <c r="B148" i="2" s="1"/>
  <c r="B149" i="2" s="1"/>
  <c r="B150" i="2" s="1"/>
  <c r="B151" i="2" s="1"/>
  <c r="B152" i="2" s="1"/>
  <c r="B153" i="2" s="1"/>
  <c r="B154" i="2" s="1"/>
  <c r="B155" i="2" s="1"/>
  <c r="B104" i="2"/>
  <c r="B105" i="2" s="1"/>
  <c r="B106" i="2" s="1"/>
  <c r="B107" i="2" s="1"/>
  <c r="B108" i="2" s="1"/>
  <c r="B109" i="2" s="1"/>
  <c r="B110" i="2" s="1"/>
  <c r="B111" i="2" s="1"/>
  <c r="B112" i="2" s="1"/>
  <c r="B113" i="2" s="1"/>
  <c r="B114" i="2" s="1"/>
  <c r="B115" i="2" s="1"/>
  <c r="B116" i="2" s="1"/>
  <c r="B117" i="2" s="1"/>
  <c r="B118" i="2" s="1"/>
  <c r="B119" i="2" s="1"/>
  <c r="B120" i="2" s="1"/>
  <c r="B121" i="2" s="1"/>
  <c r="B122" i="2" s="1"/>
  <c r="B71" i="2"/>
  <c r="B72" i="2" s="1"/>
  <c r="B73" i="2" s="1"/>
  <c r="B74" i="2" s="1"/>
  <c r="B75" i="2" s="1"/>
  <c r="B76" i="2" s="1"/>
  <c r="B77" i="2" s="1"/>
  <c r="B78" i="2" s="1"/>
  <c r="B79" i="2" s="1"/>
  <c r="B80" i="2" s="1"/>
  <c r="B81" i="2" s="1"/>
  <c r="B82" i="2" s="1"/>
  <c r="B83" i="2" s="1"/>
  <c r="B84" i="2" s="1"/>
  <c r="B85" i="2" s="1"/>
  <c r="B86" i="2" s="1"/>
  <c r="B87" i="2" s="1"/>
  <c r="B88" i="2" s="1"/>
  <c r="B89" i="2" s="1"/>
  <c r="B38" i="2"/>
  <c r="B39" i="2" s="1"/>
  <c r="B40" i="2" s="1"/>
  <c r="B41" i="2" s="1"/>
  <c r="B42" i="2" s="1"/>
  <c r="B43" i="2" s="1"/>
  <c r="B44" i="2" s="1"/>
  <c r="B45" i="2" s="1"/>
  <c r="B46" i="2" s="1"/>
  <c r="B47" i="2" s="1"/>
  <c r="B48" i="2" s="1"/>
  <c r="B49" i="2" s="1"/>
  <c r="B50" i="2" s="1"/>
  <c r="B51" i="2" s="1"/>
  <c r="B52" i="2" s="1"/>
  <c r="B53" i="2" s="1"/>
  <c r="B54" i="2" s="1"/>
  <c r="B55" i="2" s="1"/>
  <c r="B56" i="2" s="1"/>
  <c r="B6" i="2"/>
  <c r="B7" i="2" s="1"/>
  <c r="B8" i="2" s="1"/>
  <c r="B9" i="2" s="1"/>
  <c r="B10" i="2" s="1"/>
  <c r="B11" i="2" s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5" i="2"/>
  <c r="C3" i="1"/>
  <c r="C36" i="1"/>
  <c r="C69" i="1"/>
  <c r="C102" i="1"/>
  <c r="C135" i="1"/>
  <c r="B333" i="1"/>
  <c r="B334" i="1" s="1"/>
  <c r="B335" i="1" s="1"/>
  <c r="B336" i="1" s="1"/>
  <c r="B337" i="1" s="1"/>
  <c r="B338" i="1" s="1"/>
  <c r="B339" i="1" s="1"/>
  <c r="B340" i="1" s="1"/>
  <c r="B341" i="1" s="1"/>
  <c r="B342" i="1" s="1"/>
  <c r="B343" i="1" s="1"/>
  <c r="B344" i="1" s="1"/>
  <c r="B345" i="1" s="1"/>
  <c r="B346" i="1" s="1"/>
  <c r="B347" i="1" s="1"/>
  <c r="B348" i="1" s="1"/>
  <c r="B349" i="1" s="1"/>
  <c r="B350" i="1" s="1"/>
  <c r="B332" i="1"/>
  <c r="B301" i="1"/>
  <c r="B302" i="1" s="1"/>
  <c r="B303" i="1" s="1"/>
  <c r="B304" i="1" s="1"/>
  <c r="B305" i="1" s="1"/>
  <c r="B306" i="1" s="1"/>
  <c r="B307" i="1" s="1"/>
  <c r="B308" i="1" s="1"/>
  <c r="B309" i="1" s="1"/>
  <c r="B310" i="1" s="1"/>
  <c r="B311" i="1" s="1"/>
  <c r="B312" i="1" s="1"/>
  <c r="B313" i="1" s="1"/>
  <c r="B314" i="1" s="1"/>
  <c r="B315" i="1" s="1"/>
  <c r="B316" i="1" s="1"/>
  <c r="B317" i="1" s="1"/>
  <c r="B318" i="1" s="1"/>
  <c r="B300" i="1"/>
  <c r="B269" i="1"/>
  <c r="B270" i="1" s="1"/>
  <c r="B271" i="1" s="1"/>
  <c r="B272" i="1" s="1"/>
  <c r="B273" i="1" s="1"/>
  <c r="B274" i="1" s="1"/>
  <c r="B275" i="1" s="1"/>
  <c r="B276" i="1" s="1"/>
  <c r="B277" i="1" s="1"/>
  <c r="B278" i="1" s="1"/>
  <c r="B279" i="1" s="1"/>
  <c r="B280" i="1" s="1"/>
  <c r="B281" i="1" s="1"/>
  <c r="B282" i="1" s="1"/>
  <c r="B283" i="1" s="1"/>
  <c r="B284" i="1" s="1"/>
  <c r="B285" i="1" s="1"/>
  <c r="B286" i="1" s="1"/>
  <c r="B268" i="1"/>
  <c r="B236" i="1"/>
  <c r="B237" i="1" s="1"/>
  <c r="B238" i="1" s="1"/>
  <c r="B239" i="1" s="1"/>
  <c r="B240" i="1" s="1"/>
  <c r="B241" i="1" s="1"/>
  <c r="B242" i="1" s="1"/>
  <c r="B243" i="1" s="1"/>
  <c r="B244" i="1" s="1"/>
  <c r="B245" i="1" s="1"/>
  <c r="B246" i="1" s="1"/>
  <c r="B247" i="1" s="1"/>
  <c r="B248" i="1" s="1"/>
  <c r="B249" i="1" s="1"/>
  <c r="B250" i="1" s="1"/>
  <c r="B251" i="1" s="1"/>
  <c r="B252" i="1" s="1"/>
  <c r="B253" i="1" s="1"/>
  <c r="B254" i="1" s="1"/>
  <c r="B203" i="1"/>
  <c r="B204" i="1" s="1"/>
  <c r="B205" i="1" s="1"/>
  <c r="B206" i="1" s="1"/>
  <c r="B207" i="1" s="1"/>
  <c r="B208" i="1" s="1"/>
  <c r="B209" i="1" s="1"/>
  <c r="B210" i="1" s="1"/>
  <c r="B211" i="1" s="1"/>
  <c r="B212" i="1" s="1"/>
  <c r="B213" i="1" s="1"/>
  <c r="B214" i="1" s="1"/>
  <c r="B215" i="1" s="1"/>
  <c r="B216" i="1" s="1"/>
  <c r="B217" i="1" s="1"/>
  <c r="B218" i="1" s="1"/>
  <c r="B219" i="1" s="1"/>
  <c r="B220" i="1" s="1"/>
  <c r="B221" i="1" s="1"/>
  <c r="B170" i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B182" i="1" s="1"/>
  <c r="B183" i="1" s="1"/>
  <c r="B184" i="1" s="1"/>
  <c r="B185" i="1" s="1"/>
  <c r="B186" i="1" s="1"/>
  <c r="B187" i="1" s="1"/>
  <c r="B188" i="1" s="1"/>
  <c r="B137" i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04" i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72" i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71" i="1"/>
  <c r="B39" i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38" i="1"/>
  <c r="B23" i="1"/>
  <c r="C135" i="2" l="1"/>
  <c r="C168" i="2" l="1"/>
  <c r="C234" i="7" l="1"/>
  <c r="C201" i="7"/>
  <c r="C201" i="1"/>
  <c r="C168" i="1"/>
  <c r="C234" i="4" l="1"/>
  <c r="C201" i="4"/>
  <c r="C201" i="2"/>
  <c r="D55" i="10"/>
  <c r="C55" i="10"/>
  <c r="L261" i="7" l="1"/>
  <c r="K261" i="7"/>
  <c r="L260" i="7"/>
  <c r="K260" i="7"/>
  <c r="L259" i="7"/>
  <c r="K259" i="7"/>
  <c r="L258" i="7"/>
  <c r="K258" i="7"/>
  <c r="L257" i="7"/>
  <c r="K257" i="7"/>
  <c r="L256" i="7"/>
  <c r="K256" i="7"/>
  <c r="L255" i="7"/>
  <c r="K255" i="7"/>
  <c r="L254" i="7"/>
  <c r="K254" i="7"/>
  <c r="L253" i="7"/>
  <c r="K253" i="7"/>
  <c r="L252" i="7"/>
  <c r="K252" i="7"/>
  <c r="L251" i="7"/>
  <c r="K251" i="7"/>
  <c r="L250" i="7"/>
  <c r="K250" i="7"/>
  <c r="L249" i="7"/>
  <c r="K249" i="7"/>
  <c r="L248" i="7"/>
  <c r="K248" i="7"/>
  <c r="L247" i="7"/>
  <c r="K247" i="7"/>
  <c r="L246" i="7"/>
  <c r="K246" i="7"/>
  <c r="L245" i="7"/>
  <c r="K245" i="7"/>
  <c r="L244" i="7"/>
  <c r="K244" i="7"/>
  <c r="L243" i="7"/>
  <c r="K243" i="7"/>
  <c r="L242" i="7"/>
  <c r="K242" i="7"/>
  <c r="L241" i="7"/>
  <c r="K241" i="7"/>
  <c r="L240" i="7"/>
  <c r="K240" i="7"/>
  <c r="L239" i="7"/>
  <c r="K239" i="7"/>
  <c r="L238" i="7"/>
  <c r="K238" i="7"/>
  <c r="L237" i="7"/>
  <c r="K237" i="7"/>
  <c r="L236" i="7"/>
  <c r="K236" i="7"/>
  <c r="L235" i="7"/>
  <c r="K235" i="7"/>
  <c r="L228" i="7"/>
  <c r="K228" i="7"/>
  <c r="L227" i="7"/>
  <c r="K227" i="7"/>
  <c r="L226" i="7"/>
  <c r="K226" i="7"/>
  <c r="L225" i="7"/>
  <c r="K225" i="7"/>
  <c r="L224" i="7"/>
  <c r="K224" i="7"/>
  <c r="L223" i="7"/>
  <c r="K223" i="7"/>
  <c r="L222" i="7"/>
  <c r="K222" i="7"/>
  <c r="L221" i="7"/>
  <c r="K221" i="7"/>
  <c r="L220" i="7"/>
  <c r="K220" i="7"/>
  <c r="L219" i="7"/>
  <c r="K219" i="7"/>
  <c r="L218" i="7"/>
  <c r="K218" i="7"/>
  <c r="L217" i="7"/>
  <c r="K217" i="7"/>
  <c r="L216" i="7"/>
  <c r="K216" i="7"/>
  <c r="L215" i="7"/>
  <c r="K215" i="7"/>
  <c r="L214" i="7"/>
  <c r="K214" i="7"/>
  <c r="L213" i="7"/>
  <c r="K213" i="7"/>
  <c r="L212" i="7"/>
  <c r="K212" i="7"/>
  <c r="L211" i="7"/>
  <c r="K211" i="7"/>
  <c r="L210" i="7"/>
  <c r="K210" i="7"/>
  <c r="L209" i="7"/>
  <c r="K209" i="7"/>
  <c r="L208" i="7"/>
  <c r="K208" i="7"/>
  <c r="L207" i="7"/>
  <c r="K207" i="7"/>
  <c r="L206" i="7"/>
  <c r="K206" i="7"/>
  <c r="L205" i="7"/>
  <c r="K205" i="7"/>
  <c r="L204" i="7"/>
  <c r="K204" i="7"/>
  <c r="L203" i="7"/>
  <c r="K203" i="7"/>
  <c r="L202" i="7"/>
  <c r="K202" i="7"/>
  <c r="L195" i="7"/>
  <c r="K195" i="7"/>
  <c r="L194" i="7"/>
  <c r="K194" i="7"/>
  <c r="L193" i="7"/>
  <c r="K193" i="7"/>
  <c r="L192" i="7"/>
  <c r="K192" i="7"/>
  <c r="L191" i="7"/>
  <c r="K191" i="7"/>
  <c r="L190" i="7"/>
  <c r="K190" i="7"/>
  <c r="L189" i="7"/>
  <c r="K189" i="7"/>
  <c r="L188" i="7"/>
  <c r="K188" i="7"/>
  <c r="L187" i="7"/>
  <c r="K187" i="7"/>
  <c r="L186" i="7"/>
  <c r="K186" i="7"/>
  <c r="L185" i="7"/>
  <c r="K185" i="7"/>
  <c r="L184" i="7"/>
  <c r="K184" i="7"/>
  <c r="L183" i="7"/>
  <c r="K183" i="7"/>
  <c r="L182" i="7"/>
  <c r="K182" i="7"/>
  <c r="L181" i="7"/>
  <c r="K181" i="7"/>
  <c r="L180" i="7"/>
  <c r="K180" i="7"/>
  <c r="L179" i="7"/>
  <c r="K179" i="7"/>
  <c r="L178" i="7"/>
  <c r="K178" i="7"/>
  <c r="L177" i="7"/>
  <c r="K177" i="7"/>
  <c r="L176" i="7"/>
  <c r="K176" i="7"/>
  <c r="L175" i="7"/>
  <c r="K175" i="7"/>
  <c r="L174" i="7"/>
  <c r="K174" i="7"/>
  <c r="L173" i="7"/>
  <c r="K173" i="7"/>
  <c r="L172" i="7"/>
  <c r="K172" i="7"/>
  <c r="L171" i="7"/>
  <c r="K171" i="7"/>
  <c r="L170" i="7"/>
  <c r="K170" i="7"/>
  <c r="L169" i="7"/>
  <c r="K169" i="7"/>
  <c r="L162" i="7"/>
  <c r="K162" i="7"/>
  <c r="L161" i="7"/>
  <c r="K161" i="7"/>
  <c r="L160" i="7"/>
  <c r="K160" i="7"/>
  <c r="L159" i="7"/>
  <c r="K159" i="7"/>
  <c r="L158" i="7"/>
  <c r="K158" i="7"/>
  <c r="L157" i="7"/>
  <c r="K157" i="7"/>
  <c r="L156" i="7"/>
  <c r="K156" i="7"/>
  <c r="L155" i="7"/>
  <c r="K155" i="7"/>
  <c r="L154" i="7"/>
  <c r="K154" i="7"/>
  <c r="L153" i="7"/>
  <c r="K153" i="7"/>
  <c r="L152" i="7"/>
  <c r="K152" i="7"/>
  <c r="L151" i="7"/>
  <c r="K151" i="7"/>
  <c r="L150" i="7"/>
  <c r="K150" i="7"/>
  <c r="L149" i="7"/>
  <c r="K149" i="7"/>
  <c r="L148" i="7"/>
  <c r="K148" i="7"/>
  <c r="L147" i="7"/>
  <c r="K147" i="7"/>
  <c r="L146" i="7"/>
  <c r="K146" i="7"/>
  <c r="L145" i="7"/>
  <c r="K145" i="7"/>
  <c r="L144" i="7"/>
  <c r="K144" i="7"/>
  <c r="L143" i="7"/>
  <c r="K143" i="7"/>
  <c r="L142" i="7"/>
  <c r="K142" i="7"/>
  <c r="L141" i="7"/>
  <c r="K141" i="7"/>
  <c r="L140" i="7"/>
  <c r="K140" i="7"/>
  <c r="L139" i="7"/>
  <c r="K139" i="7"/>
  <c r="L138" i="7"/>
  <c r="K138" i="7"/>
  <c r="L137" i="7"/>
  <c r="K137" i="7"/>
  <c r="L136" i="7"/>
  <c r="K136" i="7"/>
  <c r="L129" i="7"/>
  <c r="K129" i="7"/>
  <c r="L128" i="7"/>
  <c r="K128" i="7"/>
  <c r="L127" i="7"/>
  <c r="K127" i="7"/>
  <c r="L126" i="7"/>
  <c r="K126" i="7"/>
  <c r="L125" i="7"/>
  <c r="K125" i="7"/>
  <c r="L124" i="7"/>
  <c r="K124" i="7"/>
  <c r="L123" i="7"/>
  <c r="K123" i="7"/>
  <c r="L122" i="7"/>
  <c r="K122" i="7"/>
  <c r="L121" i="7"/>
  <c r="K121" i="7"/>
  <c r="L120" i="7"/>
  <c r="K120" i="7"/>
  <c r="L119" i="7"/>
  <c r="K119" i="7"/>
  <c r="L118" i="7"/>
  <c r="K118" i="7"/>
  <c r="L117" i="7"/>
  <c r="K117" i="7"/>
  <c r="L116" i="7"/>
  <c r="K116" i="7"/>
  <c r="L115" i="7"/>
  <c r="K115" i="7"/>
  <c r="L114" i="7"/>
  <c r="K114" i="7"/>
  <c r="L113" i="7"/>
  <c r="K113" i="7"/>
  <c r="L112" i="7"/>
  <c r="K112" i="7"/>
  <c r="L111" i="7"/>
  <c r="K111" i="7"/>
  <c r="L110" i="7"/>
  <c r="K110" i="7"/>
  <c r="L109" i="7"/>
  <c r="K109" i="7"/>
  <c r="L108" i="7"/>
  <c r="K108" i="7"/>
  <c r="L107" i="7"/>
  <c r="K107" i="7"/>
  <c r="L106" i="7"/>
  <c r="K106" i="7"/>
  <c r="L105" i="7"/>
  <c r="K105" i="7"/>
  <c r="L104" i="7"/>
  <c r="K104" i="7"/>
  <c r="L103" i="7"/>
  <c r="K103" i="7"/>
  <c r="L96" i="7"/>
  <c r="K96" i="7"/>
  <c r="L95" i="7"/>
  <c r="K95" i="7"/>
  <c r="L94" i="7"/>
  <c r="K94" i="7"/>
  <c r="L93" i="7"/>
  <c r="K93" i="7"/>
  <c r="L92" i="7"/>
  <c r="K92" i="7"/>
  <c r="L91" i="7"/>
  <c r="K91" i="7"/>
  <c r="L90" i="7"/>
  <c r="K90" i="7"/>
  <c r="L89" i="7"/>
  <c r="K89" i="7"/>
  <c r="L88" i="7"/>
  <c r="K88" i="7"/>
  <c r="L87" i="7"/>
  <c r="K87" i="7"/>
  <c r="L86" i="7"/>
  <c r="K86" i="7"/>
  <c r="L85" i="7"/>
  <c r="K85" i="7"/>
  <c r="L84" i="7"/>
  <c r="K84" i="7"/>
  <c r="L83" i="7"/>
  <c r="K83" i="7"/>
  <c r="L82" i="7"/>
  <c r="K82" i="7"/>
  <c r="L81" i="7"/>
  <c r="K81" i="7"/>
  <c r="L80" i="7"/>
  <c r="K80" i="7"/>
  <c r="L79" i="7"/>
  <c r="K79" i="7"/>
  <c r="L78" i="7"/>
  <c r="K78" i="7"/>
  <c r="L77" i="7"/>
  <c r="K77" i="7"/>
  <c r="L76" i="7"/>
  <c r="K76" i="7"/>
  <c r="L75" i="7"/>
  <c r="K75" i="7"/>
  <c r="L74" i="7"/>
  <c r="K74" i="7"/>
  <c r="L73" i="7"/>
  <c r="K73" i="7"/>
  <c r="L72" i="7"/>
  <c r="K72" i="7"/>
  <c r="L71" i="7"/>
  <c r="K71" i="7"/>
  <c r="L70" i="7"/>
  <c r="K70" i="7"/>
  <c r="L63" i="7"/>
  <c r="K63" i="7"/>
  <c r="L62" i="7"/>
  <c r="K62" i="7"/>
  <c r="L61" i="7"/>
  <c r="K61" i="7"/>
  <c r="L60" i="7"/>
  <c r="K60" i="7"/>
  <c r="L59" i="7"/>
  <c r="K59" i="7"/>
  <c r="L58" i="7"/>
  <c r="K58" i="7"/>
  <c r="L57" i="7"/>
  <c r="K57" i="7"/>
  <c r="L56" i="7"/>
  <c r="K56" i="7"/>
  <c r="L55" i="7"/>
  <c r="K55" i="7"/>
  <c r="L54" i="7"/>
  <c r="K54" i="7"/>
  <c r="L53" i="7"/>
  <c r="K53" i="7"/>
  <c r="L52" i="7"/>
  <c r="K52" i="7"/>
  <c r="L51" i="7"/>
  <c r="K51" i="7"/>
  <c r="L50" i="7"/>
  <c r="K50" i="7"/>
  <c r="L49" i="7"/>
  <c r="K49" i="7"/>
  <c r="L48" i="7"/>
  <c r="K48" i="7"/>
  <c r="L47" i="7"/>
  <c r="K47" i="7"/>
  <c r="L46" i="7"/>
  <c r="K46" i="7"/>
  <c r="L45" i="7"/>
  <c r="K45" i="7"/>
  <c r="L44" i="7"/>
  <c r="K44" i="7"/>
  <c r="L43" i="7"/>
  <c r="K43" i="7"/>
  <c r="L42" i="7"/>
  <c r="K42" i="7"/>
  <c r="L41" i="7"/>
  <c r="K41" i="7"/>
  <c r="L40" i="7"/>
  <c r="K40" i="7"/>
  <c r="L39" i="7"/>
  <c r="K39" i="7"/>
  <c r="L38" i="7"/>
  <c r="K38" i="7"/>
  <c r="L37" i="7"/>
  <c r="K37" i="7"/>
  <c r="L30" i="7"/>
  <c r="K30" i="7"/>
  <c r="L29" i="7"/>
  <c r="K29" i="7"/>
  <c r="L28" i="7"/>
  <c r="K28" i="7"/>
  <c r="L27" i="7"/>
  <c r="K27" i="7"/>
  <c r="L26" i="7"/>
  <c r="K26" i="7"/>
  <c r="L25" i="7"/>
  <c r="K25" i="7"/>
  <c r="L24" i="7"/>
  <c r="K24" i="7"/>
  <c r="L23" i="7"/>
  <c r="K23" i="7"/>
  <c r="L22" i="7"/>
  <c r="K22" i="7"/>
  <c r="L21" i="7"/>
  <c r="K21" i="7"/>
  <c r="L20" i="7"/>
  <c r="K20" i="7"/>
  <c r="L19" i="7"/>
  <c r="K19" i="7"/>
  <c r="L18" i="7"/>
  <c r="K18" i="7"/>
  <c r="L17" i="7"/>
  <c r="K17" i="7"/>
  <c r="L16" i="7"/>
  <c r="K16" i="7"/>
  <c r="L15" i="7"/>
  <c r="K15" i="7"/>
  <c r="L14" i="7"/>
  <c r="K14" i="7"/>
  <c r="L13" i="7"/>
  <c r="K13" i="7"/>
  <c r="L12" i="7"/>
  <c r="K12" i="7"/>
  <c r="L11" i="7"/>
  <c r="K11" i="7"/>
  <c r="L10" i="7"/>
  <c r="K10" i="7"/>
  <c r="L9" i="7"/>
  <c r="K9" i="7"/>
  <c r="L8" i="7"/>
  <c r="K8" i="7"/>
  <c r="L7" i="7"/>
  <c r="K7" i="7"/>
  <c r="L6" i="7"/>
  <c r="K6" i="7"/>
  <c r="L5" i="7"/>
  <c r="K5" i="7"/>
  <c r="L4" i="7"/>
  <c r="K4" i="7"/>
  <c r="L261" i="6"/>
  <c r="K261" i="6"/>
  <c r="L260" i="6"/>
  <c r="K260" i="6"/>
  <c r="L259" i="6"/>
  <c r="K259" i="6"/>
  <c r="L258" i="6"/>
  <c r="K258" i="6"/>
  <c r="L257" i="6"/>
  <c r="K257" i="6"/>
  <c r="L256" i="6"/>
  <c r="K256" i="6"/>
  <c r="L255" i="6"/>
  <c r="K255" i="6"/>
  <c r="L254" i="6"/>
  <c r="K254" i="6"/>
  <c r="L253" i="6"/>
  <c r="K253" i="6"/>
  <c r="L252" i="6"/>
  <c r="K252" i="6"/>
  <c r="L251" i="6"/>
  <c r="K251" i="6"/>
  <c r="L250" i="6"/>
  <c r="K250" i="6"/>
  <c r="L249" i="6"/>
  <c r="K249" i="6"/>
  <c r="L248" i="6"/>
  <c r="K248" i="6"/>
  <c r="L247" i="6"/>
  <c r="K247" i="6"/>
  <c r="L246" i="6"/>
  <c r="K246" i="6"/>
  <c r="L245" i="6"/>
  <c r="K245" i="6"/>
  <c r="L244" i="6"/>
  <c r="K244" i="6"/>
  <c r="L243" i="6"/>
  <c r="K243" i="6"/>
  <c r="L242" i="6"/>
  <c r="K242" i="6"/>
  <c r="L241" i="6"/>
  <c r="K241" i="6"/>
  <c r="L240" i="6"/>
  <c r="K240" i="6"/>
  <c r="L239" i="6"/>
  <c r="K239" i="6"/>
  <c r="L238" i="6"/>
  <c r="K238" i="6"/>
  <c r="L237" i="6"/>
  <c r="K237" i="6"/>
  <c r="L236" i="6"/>
  <c r="K236" i="6"/>
  <c r="L235" i="6"/>
  <c r="K235" i="6"/>
  <c r="L228" i="6"/>
  <c r="K228" i="6"/>
  <c r="L227" i="6"/>
  <c r="K227" i="6"/>
  <c r="L226" i="6"/>
  <c r="K226" i="6"/>
  <c r="L225" i="6"/>
  <c r="K225" i="6"/>
  <c r="L224" i="6"/>
  <c r="K224" i="6"/>
  <c r="L223" i="6"/>
  <c r="K223" i="6"/>
  <c r="L222" i="6"/>
  <c r="K222" i="6"/>
  <c r="L221" i="6"/>
  <c r="K221" i="6"/>
  <c r="L220" i="6"/>
  <c r="K220" i="6"/>
  <c r="L219" i="6"/>
  <c r="K219" i="6"/>
  <c r="L218" i="6"/>
  <c r="K218" i="6"/>
  <c r="L217" i="6"/>
  <c r="K217" i="6"/>
  <c r="L216" i="6"/>
  <c r="K216" i="6"/>
  <c r="L215" i="6"/>
  <c r="K215" i="6"/>
  <c r="L214" i="6"/>
  <c r="K214" i="6"/>
  <c r="L213" i="6"/>
  <c r="K213" i="6"/>
  <c r="L212" i="6"/>
  <c r="K212" i="6"/>
  <c r="L211" i="6"/>
  <c r="K211" i="6"/>
  <c r="L210" i="6"/>
  <c r="K210" i="6"/>
  <c r="L209" i="6"/>
  <c r="K209" i="6"/>
  <c r="L208" i="6"/>
  <c r="K208" i="6"/>
  <c r="L207" i="6"/>
  <c r="K207" i="6"/>
  <c r="L206" i="6"/>
  <c r="K206" i="6"/>
  <c r="L205" i="6"/>
  <c r="K205" i="6"/>
  <c r="L204" i="6"/>
  <c r="K204" i="6"/>
  <c r="L203" i="6"/>
  <c r="K203" i="6"/>
  <c r="L202" i="6"/>
  <c r="K202" i="6"/>
  <c r="L195" i="6"/>
  <c r="K195" i="6"/>
  <c r="L194" i="6"/>
  <c r="K194" i="6"/>
  <c r="L193" i="6"/>
  <c r="K193" i="6"/>
  <c r="L192" i="6"/>
  <c r="K192" i="6"/>
  <c r="L191" i="6"/>
  <c r="K191" i="6"/>
  <c r="L190" i="6"/>
  <c r="K190" i="6"/>
  <c r="L189" i="6"/>
  <c r="K189" i="6"/>
  <c r="L188" i="6"/>
  <c r="K188" i="6"/>
  <c r="L187" i="6"/>
  <c r="K187" i="6"/>
  <c r="L186" i="6"/>
  <c r="K186" i="6"/>
  <c r="L185" i="6"/>
  <c r="K185" i="6"/>
  <c r="L184" i="6"/>
  <c r="K184" i="6"/>
  <c r="L183" i="6"/>
  <c r="K183" i="6"/>
  <c r="L182" i="6"/>
  <c r="K182" i="6"/>
  <c r="L181" i="6"/>
  <c r="K181" i="6"/>
  <c r="L180" i="6"/>
  <c r="K180" i="6"/>
  <c r="L179" i="6"/>
  <c r="K179" i="6"/>
  <c r="L178" i="6"/>
  <c r="K178" i="6"/>
  <c r="L177" i="6"/>
  <c r="K177" i="6"/>
  <c r="L176" i="6"/>
  <c r="K176" i="6"/>
  <c r="L175" i="6"/>
  <c r="K175" i="6"/>
  <c r="L174" i="6"/>
  <c r="K174" i="6"/>
  <c r="L173" i="6"/>
  <c r="K173" i="6"/>
  <c r="L172" i="6"/>
  <c r="K172" i="6"/>
  <c r="L171" i="6"/>
  <c r="K171" i="6"/>
  <c r="L170" i="6"/>
  <c r="K170" i="6"/>
  <c r="L169" i="6"/>
  <c r="K169" i="6"/>
  <c r="L162" i="6"/>
  <c r="K162" i="6"/>
  <c r="L161" i="6"/>
  <c r="K161" i="6"/>
  <c r="L160" i="6"/>
  <c r="K160" i="6"/>
  <c r="L159" i="6"/>
  <c r="K159" i="6"/>
  <c r="L158" i="6"/>
  <c r="K158" i="6"/>
  <c r="L157" i="6"/>
  <c r="K157" i="6"/>
  <c r="L156" i="6"/>
  <c r="K156" i="6"/>
  <c r="L155" i="6"/>
  <c r="K155" i="6"/>
  <c r="L154" i="6"/>
  <c r="K154" i="6"/>
  <c r="L153" i="6"/>
  <c r="K153" i="6"/>
  <c r="L152" i="6"/>
  <c r="K152" i="6"/>
  <c r="L151" i="6"/>
  <c r="K151" i="6"/>
  <c r="L150" i="6"/>
  <c r="K150" i="6"/>
  <c r="L149" i="6"/>
  <c r="K149" i="6"/>
  <c r="L148" i="6"/>
  <c r="K148" i="6"/>
  <c r="L147" i="6"/>
  <c r="K147" i="6"/>
  <c r="L146" i="6"/>
  <c r="K146" i="6"/>
  <c r="L145" i="6"/>
  <c r="K145" i="6"/>
  <c r="L144" i="6"/>
  <c r="K144" i="6"/>
  <c r="L143" i="6"/>
  <c r="K143" i="6"/>
  <c r="L142" i="6"/>
  <c r="K142" i="6"/>
  <c r="L141" i="6"/>
  <c r="K141" i="6"/>
  <c r="L140" i="6"/>
  <c r="K140" i="6"/>
  <c r="L139" i="6"/>
  <c r="K139" i="6"/>
  <c r="L138" i="6"/>
  <c r="K138" i="6"/>
  <c r="L137" i="6"/>
  <c r="K137" i="6"/>
  <c r="L136" i="6"/>
  <c r="K136" i="6"/>
  <c r="L129" i="6"/>
  <c r="K129" i="6"/>
  <c r="L128" i="6"/>
  <c r="K128" i="6"/>
  <c r="L127" i="6"/>
  <c r="K127" i="6"/>
  <c r="L126" i="6"/>
  <c r="K126" i="6"/>
  <c r="L125" i="6"/>
  <c r="K125" i="6"/>
  <c r="L124" i="6"/>
  <c r="K124" i="6"/>
  <c r="L123" i="6"/>
  <c r="K123" i="6"/>
  <c r="L122" i="6"/>
  <c r="K122" i="6"/>
  <c r="L121" i="6"/>
  <c r="K121" i="6"/>
  <c r="L120" i="6"/>
  <c r="K120" i="6"/>
  <c r="L119" i="6"/>
  <c r="K119" i="6"/>
  <c r="L118" i="6"/>
  <c r="K118" i="6"/>
  <c r="L117" i="6"/>
  <c r="K117" i="6"/>
  <c r="L116" i="6"/>
  <c r="K116" i="6"/>
  <c r="L115" i="6"/>
  <c r="K115" i="6"/>
  <c r="L114" i="6"/>
  <c r="K114" i="6"/>
  <c r="L113" i="6"/>
  <c r="K113" i="6"/>
  <c r="L112" i="6"/>
  <c r="K112" i="6"/>
  <c r="L111" i="6"/>
  <c r="K111" i="6"/>
  <c r="L110" i="6"/>
  <c r="K110" i="6"/>
  <c r="L109" i="6"/>
  <c r="K109" i="6"/>
  <c r="L108" i="6"/>
  <c r="K108" i="6"/>
  <c r="L107" i="6"/>
  <c r="K107" i="6"/>
  <c r="L106" i="6"/>
  <c r="K106" i="6"/>
  <c r="L105" i="6"/>
  <c r="K105" i="6"/>
  <c r="L104" i="6"/>
  <c r="K104" i="6"/>
  <c r="L103" i="6"/>
  <c r="K103" i="6"/>
  <c r="L96" i="6"/>
  <c r="K96" i="6"/>
  <c r="L95" i="6"/>
  <c r="K95" i="6"/>
  <c r="L94" i="6"/>
  <c r="K94" i="6"/>
  <c r="L93" i="6"/>
  <c r="K93" i="6"/>
  <c r="L92" i="6"/>
  <c r="K92" i="6"/>
  <c r="L91" i="6"/>
  <c r="K91" i="6"/>
  <c r="L90" i="6"/>
  <c r="K90" i="6"/>
  <c r="L89" i="6"/>
  <c r="K89" i="6"/>
  <c r="L88" i="6"/>
  <c r="K88" i="6"/>
  <c r="L87" i="6"/>
  <c r="K87" i="6"/>
  <c r="L86" i="6"/>
  <c r="K86" i="6"/>
  <c r="L85" i="6"/>
  <c r="K85" i="6"/>
  <c r="L84" i="6"/>
  <c r="K84" i="6"/>
  <c r="L83" i="6"/>
  <c r="K83" i="6"/>
  <c r="L82" i="6"/>
  <c r="K82" i="6"/>
  <c r="L81" i="6"/>
  <c r="K81" i="6"/>
  <c r="L80" i="6"/>
  <c r="K80" i="6"/>
  <c r="L79" i="6"/>
  <c r="K79" i="6"/>
  <c r="L78" i="6"/>
  <c r="K78" i="6"/>
  <c r="L77" i="6"/>
  <c r="K77" i="6"/>
  <c r="L76" i="6"/>
  <c r="K76" i="6"/>
  <c r="L75" i="6"/>
  <c r="K75" i="6"/>
  <c r="L74" i="6"/>
  <c r="K74" i="6"/>
  <c r="L73" i="6"/>
  <c r="K73" i="6"/>
  <c r="L72" i="6"/>
  <c r="K72" i="6"/>
  <c r="L71" i="6"/>
  <c r="K71" i="6"/>
  <c r="L70" i="6"/>
  <c r="K70" i="6"/>
  <c r="L63" i="6"/>
  <c r="K63" i="6"/>
  <c r="L62" i="6"/>
  <c r="K62" i="6"/>
  <c r="L61" i="6"/>
  <c r="K61" i="6"/>
  <c r="L60" i="6"/>
  <c r="K60" i="6"/>
  <c r="L59" i="6"/>
  <c r="K59" i="6"/>
  <c r="L58" i="6"/>
  <c r="K58" i="6"/>
  <c r="L57" i="6"/>
  <c r="K57" i="6"/>
  <c r="L56" i="6"/>
  <c r="K56" i="6"/>
  <c r="L55" i="6"/>
  <c r="K55" i="6"/>
  <c r="L54" i="6"/>
  <c r="K54" i="6"/>
  <c r="L53" i="6"/>
  <c r="K53" i="6"/>
  <c r="L52" i="6"/>
  <c r="K52" i="6"/>
  <c r="L51" i="6"/>
  <c r="K51" i="6"/>
  <c r="L50" i="6"/>
  <c r="K50" i="6"/>
  <c r="L49" i="6"/>
  <c r="K49" i="6"/>
  <c r="L48" i="6"/>
  <c r="K48" i="6"/>
  <c r="L47" i="6"/>
  <c r="K47" i="6"/>
  <c r="L46" i="6"/>
  <c r="K46" i="6"/>
  <c r="L45" i="6"/>
  <c r="K45" i="6"/>
  <c r="L44" i="6"/>
  <c r="K44" i="6"/>
  <c r="L43" i="6"/>
  <c r="K43" i="6"/>
  <c r="L42" i="6"/>
  <c r="K42" i="6"/>
  <c r="L41" i="6"/>
  <c r="K41" i="6"/>
  <c r="L40" i="6"/>
  <c r="K40" i="6"/>
  <c r="L39" i="6"/>
  <c r="K39" i="6"/>
  <c r="L38" i="6"/>
  <c r="K38" i="6"/>
  <c r="L37" i="6"/>
  <c r="K37" i="6"/>
  <c r="L30" i="6"/>
  <c r="K30" i="6"/>
  <c r="L29" i="6"/>
  <c r="K29" i="6"/>
  <c r="L28" i="6"/>
  <c r="K28" i="6"/>
  <c r="L27" i="6"/>
  <c r="K27" i="6"/>
  <c r="L26" i="6"/>
  <c r="K26" i="6"/>
  <c r="L25" i="6"/>
  <c r="K25" i="6"/>
  <c r="L24" i="6"/>
  <c r="K24" i="6"/>
  <c r="L23" i="6"/>
  <c r="K23" i="6"/>
  <c r="L22" i="6"/>
  <c r="K22" i="6"/>
  <c r="L21" i="6"/>
  <c r="K21" i="6"/>
  <c r="L20" i="6"/>
  <c r="K20" i="6"/>
  <c r="L19" i="6"/>
  <c r="K19" i="6"/>
  <c r="L18" i="6"/>
  <c r="K18" i="6"/>
  <c r="L17" i="6"/>
  <c r="K17" i="6"/>
  <c r="L16" i="6"/>
  <c r="K16" i="6"/>
  <c r="L15" i="6"/>
  <c r="K15" i="6"/>
  <c r="L14" i="6"/>
  <c r="K14" i="6"/>
  <c r="L13" i="6"/>
  <c r="K13" i="6"/>
  <c r="L12" i="6"/>
  <c r="K12" i="6"/>
  <c r="L11" i="6"/>
  <c r="K11" i="6"/>
  <c r="L10" i="6"/>
  <c r="K10" i="6"/>
  <c r="L9" i="6"/>
  <c r="K9" i="6"/>
  <c r="L8" i="6"/>
  <c r="K8" i="6"/>
  <c r="L7" i="6"/>
  <c r="K7" i="6"/>
  <c r="L6" i="6"/>
  <c r="K6" i="6"/>
  <c r="L5" i="6"/>
  <c r="K5" i="6"/>
  <c r="L4" i="6"/>
  <c r="K4" i="6"/>
  <c r="L261" i="4"/>
  <c r="K261" i="4"/>
  <c r="L260" i="4"/>
  <c r="K260" i="4"/>
  <c r="L259" i="4"/>
  <c r="K259" i="4"/>
  <c r="L258" i="4"/>
  <c r="K258" i="4"/>
  <c r="L257" i="4"/>
  <c r="K257" i="4"/>
  <c r="L256" i="4"/>
  <c r="K256" i="4"/>
  <c r="L255" i="4"/>
  <c r="K255" i="4"/>
  <c r="L254" i="4"/>
  <c r="K254" i="4"/>
  <c r="L253" i="4"/>
  <c r="K253" i="4"/>
  <c r="L252" i="4"/>
  <c r="K252" i="4"/>
  <c r="L251" i="4"/>
  <c r="K251" i="4"/>
  <c r="L250" i="4"/>
  <c r="K250" i="4"/>
  <c r="L249" i="4"/>
  <c r="K249" i="4"/>
  <c r="L248" i="4"/>
  <c r="K248" i="4"/>
  <c r="L247" i="4"/>
  <c r="K247" i="4"/>
  <c r="L246" i="4"/>
  <c r="K246" i="4"/>
  <c r="L245" i="4"/>
  <c r="K245" i="4"/>
  <c r="L244" i="4"/>
  <c r="K244" i="4"/>
  <c r="L243" i="4"/>
  <c r="K243" i="4"/>
  <c r="L242" i="4"/>
  <c r="K242" i="4"/>
  <c r="L241" i="4"/>
  <c r="K241" i="4"/>
  <c r="L240" i="4"/>
  <c r="K240" i="4"/>
  <c r="L239" i="4"/>
  <c r="K239" i="4"/>
  <c r="L238" i="4"/>
  <c r="K238" i="4"/>
  <c r="L237" i="4"/>
  <c r="K237" i="4"/>
  <c r="L236" i="4"/>
  <c r="K236" i="4"/>
  <c r="L235" i="4"/>
  <c r="K235" i="4"/>
  <c r="L228" i="4"/>
  <c r="K228" i="4"/>
  <c r="L227" i="4"/>
  <c r="K227" i="4"/>
  <c r="L226" i="4"/>
  <c r="K226" i="4"/>
  <c r="L225" i="4"/>
  <c r="K225" i="4"/>
  <c r="L224" i="4"/>
  <c r="K224" i="4"/>
  <c r="L223" i="4"/>
  <c r="K223" i="4"/>
  <c r="L222" i="4"/>
  <c r="K222" i="4"/>
  <c r="L221" i="4"/>
  <c r="K221" i="4"/>
  <c r="L220" i="4"/>
  <c r="K220" i="4"/>
  <c r="L219" i="4"/>
  <c r="K219" i="4"/>
  <c r="L218" i="4"/>
  <c r="K218" i="4"/>
  <c r="L217" i="4"/>
  <c r="K217" i="4"/>
  <c r="L216" i="4"/>
  <c r="K216" i="4"/>
  <c r="L215" i="4"/>
  <c r="K215" i="4"/>
  <c r="L214" i="4"/>
  <c r="K214" i="4"/>
  <c r="L213" i="4"/>
  <c r="K213" i="4"/>
  <c r="L212" i="4"/>
  <c r="K212" i="4"/>
  <c r="L211" i="4"/>
  <c r="K211" i="4"/>
  <c r="L210" i="4"/>
  <c r="K210" i="4"/>
  <c r="L209" i="4"/>
  <c r="K209" i="4"/>
  <c r="L208" i="4"/>
  <c r="K208" i="4"/>
  <c r="L207" i="4"/>
  <c r="K207" i="4"/>
  <c r="L206" i="4"/>
  <c r="K206" i="4"/>
  <c r="L205" i="4"/>
  <c r="K205" i="4"/>
  <c r="L204" i="4"/>
  <c r="K204" i="4"/>
  <c r="L203" i="4"/>
  <c r="K203" i="4"/>
  <c r="L202" i="4"/>
  <c r="K202" i="4"/>
  <c r="L195" i="4"/>
  <c r="K195" i="4"/>
  <c r="L194" i="4"/>
  <c r="K194" i="4"/>
  <c r="L193" i="4"/>
  <c r="K193" i="4"/>
  <c r="L192" i="4"/>
  <c r="K192" i="4"/>
  <c r="L191" i="4"/>
  <c r="K191" i="4"/>
  <c r="L190" i="4"/>
  <c r="K190" i="4"/>
  <c r="L189" i="4"/>
  <c r="K189" i="4"/>
  <c r="L188" i="4"/>
  <c r="K188" i="4"/>
  <c r="L187" i="4"/>
  <c r="K187" i="4"/>
  <c r="L186" i="4"/>
  <c r="K186" i="4"/>
  <c r="L185" i="4"/>
  <c r="K185" i="4"/>
  <c r="L184" i="4"/>
  <c r="K184" i="4"/>
  <c r="L183" i="4"/>
  <c r="K183" i="4"/>
  <c r="L182" i="4"/>
  <c r="K182" i="4"/>
  <c r="L181" i="4"/>
  <c r="K181" i="4"/>
  <c r="L180" i="4"/>
  <c r="K180" i="4"/>
  <c r="L179" i="4"/>
  <c r="K179" i="4"/>
  <c r="L178" i="4"/>
  <c r="K178" i="4"/>
  <c r="L177" i="4"/>
  <c r="K177" i="4"/>
  <c r="L176" i="4"/>
  <c r="K176" i="4"/>
  <c r="L175" i="4"/>
  <c r="K175" i="4"/>
  <c r="L174" i="4"/>
  <c r="K174" i="4"/>
  <c r="L173" i="4"/>
  <c r="K173" i="4"/>
  <c r="L172" i="4"/>
  <c r="K172" i="4"/>
  <c r="L171" i="4"/>
  <c r="K171" i="4"/>
  <c r="L170" i="4"/>
  <c r="K170" i="4"/>
  <c r="L169" i="4"/>
  <c r="K169" i="4"/>
  <c r="L162" i="4"/>
  <c r="K162" i="4"/>
  <c r="L161" i="4"/>
  <c r="K161" i="4"/>
  <c r="L160" i="4"/>
  <c r="K160" i="4"/>
  <c r="L159" i="4"/>
  <c r="K159" i="4"/>
  <c r="L158" i="4"/>
  <c r="K158" i="4"/>
  <c r="L157" i="4"/>
  <c r="K157" i="4"/>
  <c r="L156" i="4"/>
  <c r="K156" i="4"/>
  <c r="L155" i="4"/>
  <c r="K155" i="4"/>
  <c r="L154" i="4"/>
  <c r="K154" i="4"/>
  <c r="L153" i="4"/>
  <c r="K153" i="4"/>
  <c r="L152" i="4"/>
  <c r="K152" i="4"/>
  <c r="L151" i="4"/>
  <c r="K151" i="4"/>
  <c r="L150" i="4"/>
  <c r="K150" i="4"/>
  <c r="L149" i="4"/>
  <c r="K149" i="4"/>
  <c r="L148" i="4"/>
  <c r="K148" i="4"/>
  <c r="L147" i="4"/>
  <c r="K147" i="4"/>
  <c r="L146" i="4"/>
  <c r="K146" i="4"/>
  <c r="L145" i="4"/>
  <c r="K145" i="4"/>
  <c r="L144" i="4"/>
  <c r="K144" i="4"/>
  <c r="L143" i="4"/>
  <c r="K143" i="4"/>
  <c r="L142" i="4"/>
  <c r="K142" i="4"/>
  <c r="L141" i="4"/>
  <c r="K141" i="4"/>
  <c r="L140" i="4"/>
  <c r="K140" i="4"/>
  <c r="L139" i="4"/>
  <c r="K139" i="4"/>
  <c r="L138" i="4"/>
  <c r="K138" i="4"/>
  <c r="L137" i="4"/>
  <c r="K137" i="4"/>
  <c r="L136" i="4"/>
  <c r="K136" i="4"/>
  <c r="L129" i="4"/>
  <c r="K129" i="4"/>
  <c r="L128" i="4"/>
  <c r="K128" i="4"/>
  <c r="L127" i="4"/>
  <c r="K127" i="4"/>
  <c r="L126" i="4"/>
  <c r="K126" i="4"/>
  <c r="L125" i="4"/>
  <c r="K125" i="4"/>
  <c r="L124" i="4"/>
  <c r="K124" i="4"/>
  <c r="L123" i="4"/>
  <c r="K123" i="4"/>
  <c r="L122" i="4"/>
  <c r="K122" i="4"/>
  <c r="L121" i="4"/>
  <c r="K121" i="4"/>
  <c r="L120" i="4"/>
  <c r="K120" i="4"/>
  <c r="L119" i="4"/>
  <c r="K119" i="4"/>
  <c r="L118" i="4"/>
  <c r="K118" i="4"/>
  <c r="L117" i="4"/>
  <c r="K117" i="4"/>
  <c r="L116" i="4"/>
  <c r="K116" i="4"/>
  <c r="L115" i="4"/>
  <c r="K115" i="4"/>
  <c r="L114" i="4"/>
  <c r="K114" i="4"/>
  <c r="L113" i="4"/>
  <c r="K113" i="4"/>
  <c r="L112" i="4"/>
  <c r="K112" i="4"/>
  <c r="L111" i="4"/>
  <c r="K111" i="4"/>
  <c r="L110" i="4"/>
  <c r="K110" i="4"/>
  <c r="L109" i="4"/>
  <c r="K109" i="4"/>
  <c r="L108" i="4"/>
  <c r="K108" i="4"/>
  <c r="L107" i="4"/>
  <c r="K107" i="4"/>
  <c r="L106" i="4"/>
  <c r="K106" i="4"/>
  <c r="L105" i="4"/>
  <c r="K105" i="4"/>
  <c r="L104" i="4"/>
  <c r="K104" i="4"/>
  <c r="L103" i="4"/>
  <c r="K103" i="4"/>
  <c r="L96" i="4"/>
  <c r="K96" i="4"/>
  <c r="L95" i="4"/>
  <c r="K95" i="4"/>
  <c r="L94" i="4"/>
  <c r="K94" i="4"/>
  <c r="L93" i="4"/>
  <c r="K93" i="4"/>
  <c r="L92" i="4"/>
  <c r="K92" i="4"/>
  <c r="L91" i="4"/>
  <c r="K91" i="4"/>
  <c r="L90" i="4"/>
  <c r="K90" i="4"/>
  <c r="L89" i="4"/>
  <c r="K89" i="4"/>
  <c r="L88" i="4"/>
  <c r="K88" i="4"/>
  <c r="L87" i="4"/>
  <c r="K87" i="4"/>
  <c r="L86" i="4"/>
  <c r="K86" i="4"/>
  <c r="L85" i="4"/>
  <c r="K85" i="4"/>
  <c r="L84" i="4"/>
  <c r="K84" i="4"/>
  <c r="L83" i="4"/>
  <c r="K83" i="4"/>
  <c r="L82" i="4"/>
  <c r="K82" i="4"/>
  <c r="L81" i="4"/>
  <c r="K81" i="4"/>
  <c r="L80" i="4"/>
  <c r="K80" i="4"/>
  <c r="L79" i="4"/>
  <c r="K79" i="4"/>
  <c r="L78" i="4"/>
  <c r="K78" i="4"/>
  <c r="L77" i="4"/>
  <c r="K77" i="4"/>
  <c r="L76" i="4"/>
  <c r="K76" i="4"/>
  <c r="L75" i="4"/>
  <c r="K75" i="4"/>
  <c r="L74" i="4"/>
  <c r="K74" i="4"/>
  <c r="L73" i="4"/>
  <c r="K73" i="4"/>
  <c r="L72" i="4"/>
  <c r="K72" i="4"/>
  <c r="L71" i="4"/>
  <c r="K71" i="4"/>
  <c r="L70" i="4"/>
  <c r="K70" i="4"/>
  <c r="L63" i="4"/>
  <c r="K63" i="4"/>
  <c r="L62" i="4"/>
  <c r="K62" i="4"/>
  <c r="L61" i="4"/>
  <c r="K61" i="4"/>
  <c r="L60" i="4"/>
  <c r="K60" i="4"/>
  <c r="L59" i="4"/>
  <c r="K59" i="4"/>
  <c r="L58" i="4"/>
  <c r="K58" i="4"/>
  <c r="L57" i="4"/>
  <c r="K57" i="4"/>
  <c r="L56" i="4"/>
  <c r="K56" i="4"/>
  <c r="L55" i="4"/>
  <c r="K55" i="4"/>
  <c r="L54" i="4"/>
  <c r="K54" i="4"/>
  <c r="L53" i="4"/>
  <c r="K53" i="4"/>
  <c r="L52" i="4"/>
  <c r="K52" i="4"/>
  <c r="L51" i="4"/>
  <c r="K51" i="4"/>
  <c r="L50" i="4"/>
  <c r="K50" i="4"/>
  <c r="L49" i="4"/>
  <c r="K49" i="4"/>
  <c r="L48" i="4"/>
  <c r="K48" i="4"/>
  <c r="L47" i="4"/>
  <c r="K47" i="4"/>
  <c r="L46" i="4"/>
  <c r="K46" i="4"/>
  <c r="L45" i="4"/>
  <c r="K45" i="4"/>
  <c r="L44" i="4"/>
  <c r="K44" i="4"/>
  <c r="L43" i="4"/>
  <c r="K43" i="4"/>
  <c r="L42" i="4"/>
  <c r="K42" i="4"/>
  <c r="L41" i="4"/>
  <c r="K41" i="4"/>
  <c r="L40" i="4"/>
  <c r="K40" i="4"/>
  <c r="L39" i="4"/>
  <c r="K39" i="4"/>
  <c r="L38" i="4"/>
  <c r="K38" i="4"/>
  <c r="L37" i="4"/>
  <c r="K37" i="4"/>
  <c r="L30" i="4"/>
  <c r="K30" i="4"/>
  <c r="L29" i="4"/>
  <c r="K29" i="4"/>
  <c r="L28" i="4"/>
  <c r="K28" i="4"/>
  <c r="L27" i="4"/>
  <c r="K27" i="4"/>
  <c r="L26" i="4"/>
  <c r="K26" i="4"/>
  <c r="L25" i="4"/>
  <c r="K25" i="4"/>
  <c r="L24" i="4"/>
  <c r="K24" i="4"/>
  <c r="L23" i="4"/>
  <c r="K23" i="4"/>
  <c r="L22" i="4"/>
  <c r="K22" i="4"/>
  <c r="L21" i="4"/>
  <c r="K21" i="4"/>
  <c r="L20" i="4"/>
  <c r="K20" i="4"/>
  <c r="L19" i="4"/>
  <c r="K19" i="4"/>
  <c r="L18" i="4"/>
  <c r="K18" i="4"/>
  <c r="L17" i="4"/>
  <c r="K17" i="4"/>
  <c r="L16" i="4"/>
  <c r="K16" i="4"/>
  <c r="L15" i="4"/>
  <c r="K15" i="4"/>
  <c r="L14" i="4"/>
  <c r="K14" i="4"/>
  <c r="L13" i="4"/>
  <c r="K13" i="4"/>
  <c r="L12" i="4"/>
  <c r="K12" i="4"/>
  <c r="L11" i="4"/>
  <c r="K11" i="4"/>
  <c r="L10" i="4"/>
  <c r="K10" i="4"/>
  <c r="L9" i="4"/>
  <c r="K9" i="4"/>
  <c r="L8" i="4"/>
  <c r="K8" i="4"/>
  <c r="L7" i="4"/>
  <c r="K7" i="4"/>
  <c r="L6" i="4"/>
  <c r="K6" i="4"/>
  <c r="L5" i="4"/>
  <c r="K5" i="4"/>
  <c r="L4" i="4"/>
  <c r="K4" i="4"/>
  <c r="L261" i="2"/>
  <c r="K261" i="2"/>
  <c r="L260" i="2"/>
  <c r="K260" i="2"/>
  <c r="L259" i="2"/>
  <c r="K259" i="2"/>
  <c r="L258" i="2"/>
  <c r="K258" i="2"/>
  <c r="L257" i="2"/>
  <c r="K257" i="2"/>
  <c r="L256" i="2"/>
  <c r="K256" i="2"/>
  <c r="L255" i="2"/>
  <c r="K255" i="2"/>
  <c r="L254" i="2"/>
  <c r="K254" i="2"/>
  <c r="L253" i="2"/>
  <c r="K253" i="2"/>
  <c r="L252" i="2"/>
  <c r="K252" i="2"/>
  <c r="L251" i="2"/>
  <c r="K251" i="2"/>
  <c r="L250" i="2"/>
  <c r="K250" i="2"/>
  <c r="L249" i="2"/>
  <c r="K249" i="2"/>
  <c r="L248" i="2"/>
  <c r="K248" i="2"/>
  <c r="L247" i="2"/>
  <c r="K247" i="2"/>
  <c r="L246" i="2"/>
  <c r="K246" i="2"/>
  <c r="L245" i="2"/>
  <c r="K245" i="2"/>
  <c r="L244" i="2"/>
  <c r="K244" i="2"/>
  <c r="L243" i="2"/>
  <c r="K243" i="2"/>
  <c r="L242" i="2"/>
  <c r="K242" i="2"/>
  <c r="L241" i="2"/>
  <c r="K241" i="2"/>
  <c r="L240" i="2"/>
  <c r="K240" i="2"/>
  <c r="L239" i="2"/>
  <c r="K239" i="2"/>
  <c r="L238" i="2"/>
  <c r="K238" i="2"/>
  <c r="L237" i="2"/>
  <c r="K237" i="2"/>
  <c r="L236" i="2"/>
  <c r="K236" i="2"/>
  <c r="L235" i="2"/>
  <c r="K235" i="2"/>
  <c r="L228" i="2"/>
  <c r="K228" i="2"/>
  <c r="L227" i="2"/>
  <c r="K227" i="2"/>
  <c r="L226" i="2"/>
  <c r="K226" i="2"/>
  <c r="L225" i="2"/>
  <c r="K225" i="2"/>
  <c r="L224" i="2"/>
  <c r="K224" i="2"/>
  <c r="L223" i="2"/>
  <c r="K223" i="2"/>
  <c r="L222" i="2"/>
  <c r="K222" i="2"/>
  <c r="L221" i="2"/>
  <c r="K221" i="2"/>
  <c r="L220" i="2"/>
  <c r="K220" i="2"/>
  <c r="L219" i="2"/>
  <c r="K219" i="2"/>
  <c r="L218" i="2"/>
  <c r="K218" i="2"/>
  <c r="L217" i="2"/>
  <c r="K217" i="2"/>
  <c r="L216" i="2"/>
  <c r="K216" i="2"/>
  <c r="L215" i="2"/>
  <c r="K215" i="2"/>
  <c r="L214" i="2"/>
  <c r="K214" i="2"/>
  <c r="L213" i="2"/>
  <c r="K213" i="2"/>
  <c r="L212" i="2"/>
  <c r="K212" i="2"/>
  <c r="L211" i="2"/>
  <c r="K211" i="2"/>
  <c r="L210" i="2"/>
  <c r="K210" i="2"/>
  <c r="L209" i="2"/>
  <c r="K209" i="2"/>
  <c r="L208" i="2"/>
  <c r="K208" i="2"/>
  <c r="L207" i="2"/>
  <c r="K207" i="2"/>
  <c r="L206" i="2"/>
  <c r="K206" i="2"/>
  <c r="L205" i="2"/>
  <c r="K205" i="2"/>
  <c r="L204" i="2"/>
  <c r="K204" i="2"/>
  <c r="L203" i="2"/>
  <c r="K203" i="2"/>
  <c r="L202" i="2"/>
  <c r="K202" i="2"/>
  <c r="L195" i="2"/>
  <c r="K195" i="2"/>
  <c r="L194" i="2"/>
  <c r="K194" i="2"/>
  <c r="L193" i="2"/>
  <c r="K193" i="2"/>
  <c r="L192" i="2"/>
  <c r="K192" i="2"/>
  <c r="L191" i="2"/>
  <c r="K191" i="2"/>
  <c r="L190" i="2"/>
  <c r="K190" i="2"/>
  <c r="L189" i="2"/>
  <c r="K189" i="2"/>
  <c r="L188" i="2"/>
  <c r="K188" i="2"/>
  <c r="L187" i="2"/>
  <c r="K187" i="2"/>
  <c r="L186" i="2"/>
  <c r="K186" i="2"/>
  <c r="L185" i="2"/>
  <c r="K185" i="2"/>
  <c r="L184" i="2"/>
  <c r="K184" i="2"/>
  <c r="L183" i="2"/>
  <c r="K183" i="2"/>
  <c r="L182" i="2"/>
  <c r="K182" i="2"/>
  <c r="L181" i="2"/>
  <c r="K181" i="2"/>
  <c r="L180" i="2"/>
  <c r="K180" i="2"/>
  <c r="L179" i="2"/>
  <c r="K179" i="2"/>
  <c r="L178" i="2"/>
  <c r="K178" i="2"/>
  <c r="L177" i="2"/>
  <c r="K177" i="2"/>
  <c r="L176" i="2"/>
  <c r="K176" i="2"/>
  <c r="L175" i="2"/>
  <c r="K175" i="2"/>
  <c r="L174" i="2"/>
  <c r="K174" i="2"/>
  <c r="L173" i="2"/>
  <c r="K173" i="2"/>
  <c r="L172" i="2"/>
  <c r="K172" i="2"/>
  <c r="L171" i="2"/>
  <c r="K171" i="2"/>
  <c r="L170" i="2"/>
  <c r="K170" i="2"/>
  <c r="L169" i="2"/>
  <c r="K169" i="2"/>
  <c r="L162" i="2"/>
  <c r="K162" i="2"/>
  <c r="L161" i="2"/>
  <c r="K161" i="2"/>
  <c r="L160" i="2"/>
  <c r="K160" i="2"/>
  <c r="L159" i="2"/>
  <c r="K159" i="2"/>
  <c r="L158" i="2"/>
  <c r="K158" i="2"/>
  <c r="L157" i="2"/>
  <c r="K157" i="2"/>
  <c r="L156" i="2"/>
  <c r="K156" i="2"/>
  <c r="L155" i="2"/>
  <c r="K155" i="2"/>
  <c r="L154" i="2"/>
  <c r="K154" i="2"/>
  <c r="L153" i="2"/>
  <c r="K153" i="2"/>
  <c r="L152" i="2"/>
  <c r="K152" i="2"/>
  <c r="L151" i="2"/>
  <c r="K151" i="2"/>
  <c r="L150" i="2"/>
  <c r="K150" i="2"/>
  <c r="L149" i="2"/>
  <c r="K149" i="2"/>
  <c r="L148" i="2"/>
  <c r="K148" i="2"/>
  <c r="L147" i="2"/>
  <c r="K147" i="2"/>
  <c r="L146" i="2"/>
  <c r="K146" i="2"/>
  <c r="L145" i="2"/>
  <c r="K145" i="2"/>
  <c r="L144" i="2"/>
  <c r="K144" i="2"/>
  <c r="L143" i="2"/>
  <c r="K143" i="2"/>
  <c r="L142" i="2"/>
  <c r="K142" i="2"/>
  <c r="L141" i="2"/>
  <c r="K141" i="2"/>
  <c r="L140" i="2"/>
  <c r="K140" i="2"/>
  <c r="L139" i="2"/>
  <c r="K139" i="2"/>
  <c r="L138" i="2"/>
  <c r="K138" i="2"/>
  <c r="L137" i="2"/>
  <c r="K137" i="2"/>
  <c r="L136" i="2"/>
  <c r="K136" i="2"/>
  <c r="L129" i="2"/>
  <c r="K129" i="2"/>
  <c r="L128" i="2"/>
  <c r="K128" i="2"/>
  <c r="L127" i="2"/>
  <c r="K127" i="2"/>
  <c r="L126" i="2"/>
  <c r="K126" i="2"/>
  <c r="L125" i="2"/>
  <c r="K125" i="2"/>
  <c r="L124" i="2"/>
  <c r="K124" i="2"/>
  <c r="L123" i="2"/>
  <c r="K123" i="2"/>
  <c r="L122" i="2"/>
  <c r="K122" i="2"/>
  <c r="L121" i="2"/>
  <c r="K121" i="2"/>
  <c r="L120" i="2"/>
  <c r="K120" i="2"/>
  <c r="L119" i="2"/>
  <c r="K119" i="2"/>
  <c r="L118" i="2"/>
  <c r="K118" i="2"/>
  <c r="L117" i="2"/>
  <c r="K117" i="2"/>
  <c r="L116" i="2"/>
  <c r="K116" i="2"/>
  <c r="L115" i="2"/>
  <c r="K115" i="2"/>
  <c r="L114" i="2"/>
  <c r="K114" i="2"/>
  <c r="L113" i="2"/>
  <c r="K113" i="2"/>
  <c r="L112" i="2"/>
  <c r="K112" i="2"/>
  <c r="L111" i="2"/>
  <c r="K111" i="2"/>
  <c r="L110" i="2"/>
  <c r="K110" i="2"/>
  <c r="L109" i="2"/>
  <c r="K109" i="2"/>
  <c r="L108" i="2"/>
  <c r="K108" i="2"/>
  <c r="L107" i="2"/>
  <c r="K107" i="2"/>
  <c r="L106" i="2"/>
  <c r="K106" i="2"/>
  <c r="L105" i="2"/>
  <c r="K105" i="2"/>
  <c r="L104" i="2"/>
  <c r="K104" i="2"/>
  <c r="L103" i="2"/>
  <c r="K103" i="2"/>
  <c r="L96" i="2"/>
  <c r="K96" i="2"/>
  <c r="L95" i="2"/>
  <c r="K95" i="2"/>
  <c r="L94" i="2"/>
  <c r="K94" i="2"/>
  <c r="L93" i="2"/>
  <c r="K93" i="2"/>
  <c r="L92" i="2"/>
  <c r="K92" i="2"/>
  <c r="L91" i="2"/>
  <c r="K91" i="2"/>
  <c r="L90" i="2"/>
  <c r="K90" i="2"/>
  <c r="L89" i="2"/>
  <c r="K89" i="2"/>
  <c r="L88" i="2"/>
  <c r="K88" i="2"/>
  <c r="L87" i="2"/>
  <c r="K87" i="2"/>
  <c r="L86" i="2"/>
  <c r="K86" i="2"/>
  <c r="L85" i="2"/>
  <c r="K85" i="2"/>
  <c r="L84" i="2"/>
  <c r="K84" i="2"/>
  <c r="L83" i="2"/>
  <c r="K83" i="2"/>
  <c r="L82" i="2"/>
  <c r="K82" i="2"/>
  <c r="L81" i="2"/>
  <c r="K81" i="2"/>
  <c r="L80" i="2"/>
  <c r="K80" i="2"/>
  <c r="L79" i="2"/>
  <c r="K79" i="2"/>
  <c r="L78" i="2"/>
  <c r="K78" i="2"/>
  <c r="L77" i="2"/>
  <c r="K77" i="2"/>
  <c r="L76" i="2"/>
  <c r="K76" i="2"/>
  <c r="L75" i="2"/>
  <c r="K75" i="2"/>
  <c r="L74" i="2"/>
  <c r="K74" i="2"/>
  <c r="L73" i="2"/>
  <c r="K73" i="2"/>
  <c r="L72" i="2"/>
  <c r="K72" i="2"/>
  <c r="L71" i="2"/>
  <c r="K71" i="2"/>
  <c r="L70" i="2"/>
  <c r="K70" i="2"/>
  <c r="L63" i="2"/>
  <c r="K63" i="2"/>
  <c r="L62" i="2"/>
  <c r="K62" i="2"/>
  <c r="L61" i="2"/>
  <c r="K61" i="2"/>
  <c r="L60" i="2"/>
  <c r="K60" i="2"/>
  <c r="L59" i="2"/>
  <c r="K59" i="2"/>
  <c r="L58" i="2"/>
  <c r="K58" i="2"/>
  <c r="L57" i="2"/>
  <c r="K57" i="2"/>
  <c r="L56" i="2"/>
  <c r="K56" i="2"/>
  <c r="L55" i="2"/>
  <c r="K55" i="2"/>
  <c r="L54" i="2"/>
  <c r="K54" i="2"/>
  <c r="L53" i="2"/>
  <c r="K53" i="2"/>
  <c r="L52" i="2"/>
  <c r="K52" i="2"/>
  <c r="L51" i="2"/>
  <c r="K51" i="2"/>
  <c r="L50" i="2"/>
  <c r="K50" i="2"/>
  <c r="L49" i="2"/>
  <c r="K49" i="2"/>
  <c r="L48" i="2"/>
  <c r="K48" i="2"/>
  <c r="L47" i="2"/>
  <c r="K47" i="2"/>
  <c r="L46" i="2"/>
  <c r="K46" i="2"/>
  <c r="L45" i="2"/>
  <c r="K45" i="2"/>
  <c r="L44" i="2"/>
  <c r="K44" i="2"/>
  <c r="L43" i="2"/>
  <c r="K43" i="2"/>
  <c r="L42" i="2"/>
  <c r="K42" i="2"/>
  <c r="L41" i="2"/>
  <c r="K41" i="2"/>
  <c r="L40" i="2"/>
  <c r="K40" i="2"/>
  <c r="L39" i="2"/>
  <c r="K39" i="2"/>
  <c r="L38" i="2"/>
  <c r="K38" i="2"/>
  <c r="L37" i="2"/>
  <c r="K37" i="2"/>
  <c r="L30" i="2"/>
  <c r="K30" i="2"/>
  <c r="L29" i="2"/>
  <c r="K29" i="2"/>
  <c r="L28" i="2"/>
  <c r="K28" i="2"/>
  <c r="L27" i="2"/>
  <c r="K27" i="2"/>
  <c r="L26" i="2"/>
  <c r="K26" i="2"/>
  <c r="L25" i="2"/>
  <c r="K25" i="2"/>
  <c r="L24" i="2"/>
  <c r="K24" i="2"/>
  <c r="L23" i="2"/>
  <c r="K23" i="2"/>
  <c r="L22" i="2"/>
  <c r="K22" i="2"/>
  <c r="L21" i="2"/>
  <c r="K21" i="2"/>
  <c r="L20" i="2"/>
  <c r="K20" i="2"/>
  <c r="L19" i="2"/>
  <c r="K19" i="2"/>
  <c r="L18" i="2"/>
  <c r="K18" i="2"/>
  <c r="L17" i="2"/>
  <c r="K17" i="2"/>
  <c r="L16" i="2"/>
  <c r="K16" i="2"/>
  <c r="L15" i="2"/>
  <c r="K15" i="2"/>
  <c r="L14" i="2"/>
  <c r="K14" i="2"/>
  <c r="L13" i="2"/>
  <c r="K13" i="2"/>
  <c r="L12" i="2"/>
  <c r="K12" i="2"/>
  <c r="L11" i="2"/>
  <c r="K11" i="2"/>
  <c r="L10" i="2"/>
  <c r="K10" i="2"/>
  <c r="L9" i="2"/>
  <c r="K9" i="2"/>
  <c r="L8" i="2"/>
  <c r="K8" i="2"/>
  <c r="L7" i="2"/>
  <c r="K7" i="2"/>
  <c r="L6" i="2"/>
  <c r="K6" i="2"/>
  <c r="L5" i="2"/>
  <c r="K5" i="2"/>
  <c r="L4" i="2"/>
  <c r="K4" i="2"/>
  <c r="L63" i="1"/>
  <c r="K63" i="1"/>
  <c r="L62" i="1"/>
  <c r="K62" i="1"/>
  <c r="L61" i="1"/>
  <c r="K61" i="1"/>
  <c r="L60" i="1"/>
  <c r="K60" i="1"/>
  <c r="L59" i="1"/>
  <c r="K59" i="1"/>
  <c r="L58" i="1"/>
  <c r="K58" i="1"/>
  <c r="L57" i="1"/>
  <c r="K57" i="1"/>
  <c r="L56" i="1"/>
  <c r="K56" i="1"/>
  <c r="L55" i="1"/>
  <c r="K55" i="1"/>
  <c r="L54" i="1"/>
  <c r="K54" i="1"/>
  <c r="L53" i="1"/>
  <c r="K53" i="1"/>
  <c r="L52" i="1"/>
  <c r="K52" i="1"/>
  <c r="L51" i="1"/>
  <c r="K51" i="1"/>
  <c r="L50" i="1"/>
  <c r="K50" i="1"/>
  <c r="L49" i="1"/>
  <c r="K49" i="1"/>
  <c r="L48" i="1"/>
  <c r="K48" i="1"/>
  <c r="L47" i="1"/>
  <c r="K47" i="1"/>
  <c r="L46" i="1"/>
  <c r="K46" i="1"/>
  <c r="L45" i="1"/>
  <c r="K45" i="1"/>
  <c r="L44" i="1"/>
  <c r="K44" i="1"/>
  <c r="L43" i="1"/>
  <c r="K43" i="1"/>
  <c r="L42" i="1"/>
  <c r="K42" i="1"/>
  <c r="L41" i="1"/>
  <c r="K41" i="1"/>
  <c r="L40" i="1"/>
  <c r="K40" i="1"/>
  <c r="L39" i="1"/>
  <c r="K39" i="1"/>
  <c r="L38" i="1"/>
  <c r="K38" i="1"/>
  <c r="L37" i="1"/>
  <c r="K37" i="1"/>
  <c r="L30" i="1"/>
  <c r="K30" i="1"/>
  <c r="L29" i="1"/>
  <c r="K29" i="1"/>
  <c r="L28" i="1"/>
  <c r="K28" i="1"/>
  <c r="L27" i="1"/>
  <c r="K27" i="1"/>
  <c r="L26" i="1"/>
  <c r="K26" i="1"/>
  <c r="L25" i="1"/>
  <c r="K25" i="1"/>
  <c r="L24" i="1"/>
  <c r="K24" i="1"/>
  <c r="L23" i="1"/>
  <c r="K23" i="1"/>
  <c r="L22" i="1"/>
  <c r="K22" i="1"/>
  <c r="L21" i="1"/>
  <c r="K21" i="1"/>
  <c r="L20" i="1"/>
  <c r="K20" i="1"/>
  <c r="L19" i="1"/>
  <c r="K19" i="1"/>
  <c r="L18" i="1"/>
  <c r="K18" i="1"/>
  <c r="L17" i="1"/>
  <c r="K17" i="1"/>
  <c r="L16" i="1"/>
  <c r="K16" i="1"/>
  <c r="L15" i="1"/>
  <c r="K15" i="1"/>
  <c r="L14" i="1"/>
  <c r="K14" i="1"/>
  <c r="L13" i="1"/>
  <c r="K13" i="1"/>
  <c r="L12" i="1"/>
  <c r="K12" i="1"/>
  <c r="L11" i="1"/>
  <c r="K11" i="1"/>
  <c r="L10" i="1"/>
  <c r="K10" i="1"/>
  <c r="L9" i="1"/>
  <c r="K9" i="1"/>
  <c r="L8" i="1"/>
  <c r="K8" i="1"/>
  <c r="L7" i="1"/>
  <c r="K7" i="1"/>
  <c r="L6" i="1"/>
  <c r="K6" i="1"/>
  <c r="L5" i="1"/>
  <c r="K5" i="1"/>
  <c r="L4" i="1"/>
  <c r="K4" i="1"/>
  <c r="L261" i="3"/>
  <c r="K261" i="3"/>
  <c r="L260" i="3"/>
  <c r="K260" i="3"/>
  <c r="L259" i="3"/>
  <c r="K259" i="3"/>
  <c r="L258" i="3"/>
  <c r="K258" i="3"/>
  <c r="L257" i="3"/>
  <c r="K257" i="3"/>
  <c r="L256" i="3"/>
  <c r="K256" i="3"/>
  <c r="L255" i="3"/>
  <c r="K255" i="3"/>
  <c r="L254" i="3"/>
  <c r="K254" i="3"/>
  <c r="L253" i="3"/>
  <c r="K253" i="3"/>
  <c r="L252" i="3"/>
  <c r="K252" i="3"/>
  <c r="L251" i="3"/>
  <c r="K251" i="3"/>
  <c r="L250" i="3"/>
  <c r="K250" i="3"/>
  <c r="L249" i="3"/>
  <c r="K249" i="3"/>
  <c r="L248" i="3"/>
  <c r="K248" i="3"/>
  <c r="L247" i="3"/>
  <c r="K247" i="3"/>
  <c r="L246" i="3"/>
  <c r="K246" i="3"/>
  <c r="L245" i="3"/>
  <c r="K245" i="3"/>
  <c r="L244" i="3"/>
  <c r="K244" i="3"/>
  <c r="L243" i="3"/>
  <c r="K243" i="3"/>
  <c r="L242" i="3"/>
  <c r="K242" i="3"/>
  <c r="L241" i="3"/>
  <c r="K241" i="3"/>
  <c r="L240" i="3"/>
  <c r="K240" i="3"/>
  <c r="L239" i="3"/>
  <c r="K239" i="3"/>
  <c r="L238" i="3"/>
  <c r="K238" i="3"/>
  <c r="L237" i="3"/>
  <c r="K237" i="3"/>
  <c r="L236" i="3"/>
  <c r="K236" i="3"/>
  <c r="L235" i="3"/>
  <c r="K235" i="3"/>
  <c r="L228" i="3"/>
  <c r="K228" i="3"/>
  <c r="L227" i="3"/>
  <c r="K227" i="3"/>
  <c r="L226" i="3"/>
  <c r="K226" i="3"/>
  <c r="L225" i="3"/>
  <c r="K225" i="3"/>
  <c r="L224" i="3"/>
  <c r="K224" i="3"/>
  <c r="L223" i="3"/>
  <c r="K223" i="3"/>
  <c r="L222" i="3"/>
  <c r="K222" i="3"/>
  <c r="L221" i="3"/>
  <c r="K221" i="3"/>
  <c r="L220" i="3"/>
  <c r="K220" i="3"/>
  <c r="L219" i="3"/>
  <c r="K219" i="3"/>
  <c r="L218" i="3"/>
  <c r="K218" i="3"/>
  <c r="L217" i="3"/>
  <c r="K217" i="3"/>
  <c r="L216" i="3"/>
  <c r="K216" i="3"/>
  <c r="L215" i="3"/>
  <c r="K215" i="3"/>
  <c r="L214" i="3"/>
  <c r="K214" i="3"/>
  <c r="L213" i="3"/>
  <c r="K213" i="3"/>
  <c r="L212" i="3"/>
  <c r="K212" i="3"/>
  <c r="L211" i="3"/>
  <c r="K211" i="3"/>
  <c r="L210" i="3"/>
  <c r="K210" i="3"/>
  <c r="L209" i="3"/>
  <c r="K209" i="3"/>
  <c r="L208" i="3"/>
  <c r="K208" i="3"/>
  <c r="L207" i="3"/>
  <c r="K207" i="3"/>
  <c r="L206" i="3"/>
  <c r="K206" i="3"/>
  <c r="L205" i="3"/>
  <c r="K205" i="3"/>
  <c r="L204" i="3"/>
  <c r="K204" i="3"/>
  <c r="L203" i="3"/>
  <c r="K203" i="3"/>
  <c r="L202" i="3"/>
  <c r="K202" i="3"/>
  <c r="L195" i="3"/>
  <c r="K195" i="3"/>
  <c r="L194" i="3"/>
  <c r="K194" i="3"/>
  <c r="L193" i="3"/>
  <c r="K193" i="3"/>
  <c r="L192" i="3"/>
  <c r="K192" i="3"/>
  <c r="L191" i="3"/>
  <c r="K191" i="3"/>
  <c r="L190" i="3"/>
  <c r="K190" i="3"/>
  <c r="L189" i="3"/>
  <c r="K189" i="3"/>
  <c r="L188" i="3"/>
  <c r="K188" i="3"/>
  <c r="L187" i="3"/>
  <c r="K187" i="3"/>
  <c r="L186" i="3"/>
  <c r="K186" i="3"/>
  <c r="L185" i="3"/>
  <c r="K185" i="3"/>
  <c r="L184" i="3"/>
  <c r="K184" i="3"/>
  <c r="L183" i="3"/>
  <c r="K183" i="3"/>
  <c r="L182" i="3"/>
  <c r="K182" i="3"/>
  <c r="L181" i="3"/>
  <c r="K181" i="3"/>
  <c r="L180" i="3"/>
  <c r="K180" i="3"/>
  <c r="L179" i="3"/>
  <c r="K179" i="3"/>
  <c r="L178" i="3"/>
  <c r="K178" i="3"/>
  <c r="L177" i="3"/>
  <c r="K177" i="3"/>
  <c r="L176" i="3"/>
  <c r="K176" i="3"/>
  <c r="L175" i="3"/>
  <c r="K175" i="3"/>
  <c r="L174" i="3"/>
  <c r="K174" i="3"/>
  <c r="L173" i="3"/>
  <c r="K173" i="3"/>
  <c r="L172" i="3"/>
  <c r="K172" i="3"/>
  <c r="L171" i="3"/>
  <c r="K171" i="3"/>
  <c r="L170" i="3"/>
  <c r="K170" i="3"/>
  <c r="L169" i="3"/>
  <c r="K169" i="3"/>
  <c r="L162" i="3"/>
  <c r="K162" i="3"/>
  <c r="L161" i="3"/>
  <c r="K161" i="3"/>
  <c r="L160" i="3"/>
  <c r="K160" i="3"/>
  <c r="L159" i="3"/>
  <c r="K159" i="3"/>
  <c r="L158" i="3"/>
  <c r="K158" i="3"/>
  <c r="L157" i="3"/>
  <c r="K157" i="3"/>
  <c r="L156" i="3"/>
  <c r="K156" i="3"/>
  <c r="L155" i="3"/>
  <c r="K155" i="3"/>
  <c r="L154" i="3"/>
  <c r="K154" i="3"/>
  <c r="L153" i="3"/>
  <c r="K153" i="3"/>
  <c r="L152" i="3"/>
  <c r="K152" i="3"/>
  <c r="L151" i="3"/>
  <c r="K151" i="3"/>
  <c r="L150" i="3"/>
  <c r="K150" i="3"/>
  <c r="L149" i="3"/>
  <c r="K149" i="3"/>
  <c r="L148" i="3"/>
  <c r="K148" i="3"/>
  <c r="L147" i="3"/>
  <c r="K147" i="3"/>
  <c r="L146" i="3"/>
  <c r="K146" i="3"/>
  <c r="L145" i="3"/>
  <c r="K145" i="3"/>
  <c r="L144" i="3"/>
  <c r="K144" i="3"/>
  <c r="L143" i="3"/>
  <c r="K143" i="3"/>
  <c r="L142" i="3"/>
  <c r="K142" i="3"/>
  <c r="L141" i="3"/>
  <c r="K141" i="3"/>
  <c r="L140" i="3"/>
  <c r="K140" i="3"/>
  <c r="L139" i="3"/>
  <c r="K139" i="3"/>
  <c r="L138" i="3"/>
  <c r="K138" i="3"/>
  <c r="L137" i="3"/>
  <c r="K137" i="3"/>
  <c r="L136" i="3"/>
  <c r="K136" i="3"/>
  <c r="L129" i="3"/>
  <c r="K129" i="3"/>
  <c r="L128" i="3"/>
  <c r="K128" i="3"/>
  <c r="L127" i="3"/>
  <c r="K127" i="3"/>
  <c r="L126" i="3"/>
  <c r="K126" i="3"/>
  <c r="L125" i="3"/>
  <c r="K125" i="3"/>
  <c r="L124" i="3"/>
  <c r="K124" i="3"/>
  <c r="L123" i="3"/>
  <c r="K123" i="3"/>
  <c r="L122" i="3"/>
  <c r="K122" i="3"/>
  <c r="L121" i="3"/>
  <c r="K121" i="3"/>
  <c r="L120" i="3"/>
  <c r="K120" i="3"/>
  <c r="L119" i="3"/>
  <c r="K119" i="3"/>
  <c r="L118" i="3"/>
  <c r="K118" i="3"/>
  <c r="L117" i="3"/>
  <c r="K117" i="3"/>
  <c r="L116" i="3"/>
  <c r="K116" i="3"/>
  <c r="L115" i="3"/>
  <c r="K115" i="3"/>
  <c r="L114" i="3"/>
  <c r="K114" i="3"/>
  <c r="L113" i="3"/>
  <c r="K113" i="3"/>
  <c r="L112" i="3"/>
  <c r="K112" i="3"/>
  <c r="L111" i="3"/>
  <c r="K111" i="3"/>
  <c r="L110" i="3"/>
  <c r="K110" i="3"/>
  <c r="L109" i="3"/>
  <c r="K109" i="3"/>
  <c r="L108" i="3"/>
  <c r="K108" i="3"/>
  <c r="L107" i="3"/>
  <c r="K107" i="3"/>
  <c r="L106" i="3"/>
  <c r="K106" i="3"/>
  <c r="L105" i="3"/>
  <c r="K105" i="3"/>
  <c r="L104" i="3"/>
  <c r="K104" i="3"/>
  <c r="L103" i="3"/>
  <c r="K103" i="3"/>
  <c r="L96" i="3"/>
  <c r="K96" i="3"/>
  <c r="L95" i="3"/>
  <c r="K95" i="3"/>
  <c r="L94" i="3"/>
  <c r="K94" i="3"/>
  <c r="L93" i="3"/>
  <c r="K93" i="3"/>
  <c r="L92" i="3"/>
  <c r="K92" i="3"/>
  <c r="L91" i="3"/>
  <c r="K91" i="3"/>
  <c r="L90" i="3"/>
  <c r="K90" i="3"/>
  <c r="L89" i="3"/>
  <c r="K89" i="3"/>
  <c r="L88" i="3"/>
  <c r="K88" i="3"/>
  <c r="L87" i="3"/>
  <c r="K87" i="3"/>
  <c r="L86" i="3"/>
  <c r="K86" i="3"/>
  <c r="L85" i="3"/>
  <c r="K85" i="3"/>
  <c r="L84" i="3"/>
  <c r="K84" i="3"/>
  <c r="L83" i="3"/>
  <c r="K83" i="3"/>
  <c r="L82" i="3"/>
  <c r="K82" i="3"/>
  <c r="L81" i="3"/>
  <c r="K81" i="3"/>
  <c r="L80" i="3"/>
  <c r="K80" i="3"/>
  <c r="L79" i="3"/>
  <c r="K79" i="3"/>
  <c r="L78" i="3"/>
  <c r="K78" i="3"/>
  <c r="L77" i="3"/>
  <c r="K77" i="3"/>
  <c r="L76" i="3"/>
  <c r="K76" i="3"/>
  <c r="L75" i="3"/>
  <c r="K75" i="3"/>
  <c r="L74" i="3"/>
  <c r="K74" i="3"/>
  <c r="L73" i="3"/>
  <c r="K73" i="3"/>
  <c r="L72" i="3"/>
  <c r="K72" i="3"/>
  <c r="L71" i="3"/>
  <c r="K71" i="3"/>
  <c r="L70" i="3"/>
  <c r="K70" i="3"/>
  <c r="K38" i="3"/>
  <c r="L38" i="3"/>
  <c r="K39" i="3"/>
  <c r="L39" i="3"/>
  <c r="K40" i="3"/>
  <c r="L40" i="3"/>
  <c r="K41" i="3"/>
  <c r="L41" i="3"/>
  <c r="K42" i="3"/>
  <c r="L42" i="3"/>
  <c r="K43" i="3"/>
  <c r="L43" i="3"/>
  <c r="K44" i="3"/>
  <c r="L44" i="3"/>
  <c r="K45" i="3"/>
  <c r="L45" i="3"/>
  <c r="K46" i="3"/>
  <c r="L46" i="3"/>
  <c r="K47" i="3"/>
  <c r="L47" i="3"/>
  <c r="K48" i="3"/>
  <c r="L48" i="3"/>
  <c r="K49" i="3"/>
  <c r="L49" i="3"/>
  <c r="K50" i="3"/>
  <c r="L50" i="3"/>
  <c r="K51" i="3"/>
  <c r="L51" i="3"/>
  <c r="K52" i="3"/>
  <c r="L52" i="3"/>
  <c r="K53" i="3"/>
  <c r="L53" i="3"/>
  <c r="K54" i="3"/>
  <c r="L54" i="3"/>
  <c r="K55" i="3"/>
  <c r="L55" i="3"/>
  <c r="K56" i="3"/>
  <c r="L56" i="3"/>
  <c r="K57" i="3"/>
  <c r="L57" i="3"/>
  <c r="K58" i="3"/>
  <c r="L58" i="3"/>
  <c r="K59" i="3"/>
  <c r="L59" i="3"/>
  <c r="K60" i="3"/>
  <c r="L60" i="3"/>
  <c r="K61" i="3"/>
  <c r="L61" i="3"/>
  <c r="K62" i="3"/>
  <c r="L62" i="3"/>
  <c r="K63" i="3"/>
  <c r="L63" i="3"/>
  <c r="L37" i="3"/>
  <c r="K37" i="3"/>
  <c r="L5" i="3"/>
  <c r="L6" i="3"/>
  <c r="L7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K5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L4" i="3"/>
  <c r="K4" i="3"/>
  <c r="B54" i="10" l="1"/>
  <c r="B53" i="10"/>
  <c r="B52" i="10"/>
  <c r="B51" i="10"/>
  <c r="B50" i="10"/>
  <c r="B49" i="10"/>
  <c r="B48" i="10"/>
  <c r="B47" i="10"/>
  <c r="A47" i="10"/>
  <c r="D46" i="10"/>
  <c r="C46" i="10"/>
  <c r="B45" i="10"/>
  <c r="B44" i="10"/>
  <c r="B43" i="10"/>
  <c r="B42" i="10"/>
  <c r="B41" i="10"/>
  <c r="B40" i="10"/>
  <c r="B39" i="10"/>
  <c r="B38" i="10"/>
  <c r="A38" i="10"/>
  <c r="D37" i="10"/>
  <c r="C37" i="10"/>
  <c r="B36" i="10"/>
  <c r="B35" i="10"/>
  <c r="B34" i="10"/>
  <c r="B33" i="10"/>
  <c r="B32" i="10"/>
  <c r="B31" i="10"/>
  <c r="B30" i="10"/>
  <c r="B29" i="10"/>
  <c r="A29" i="10"/>
  <c r="D28" i="10"/>
  <c r="C28" i="10"/>
  <c r="B27" i="10"/>
  <c r="B26" i="10"/>
  <c r="B25" i="10"/>
  <c r="B24" i="10"/>
  <c r="B23" i="10"/>
  <c r="B22" i="10"/>
  <c r="B21" i="10"/>
  <c r="B20" i="10"/>
  <c r="A20" i="10"/>
  <c r="D19" i="10"/>
  <c r="C19" i="10"/>
  <c r="B18" i="10"/>
  <c r="B17" i="10"/>
  <c r="B16" i="10"/>
  <c r="B15" i="10"/>
  <c r="B14" i="10"/>
  <c r="B13" i="10"/>
  <c r="B12" i="10"/>
  <c r="B11" i="10"/>
  <c r="A11" i="10"/>
  <c r="D10" i="10"/>
  <c r="C10" i="10"/>
  <c r="B9" i="10"/>
  <c r="B8" i="10"/>
  <c r="B7" i="10"/>
  <c r="B6" i="10"/>
  <c r="B5" i="10"/>
  <c r="B4" i="10"/>
  <c r="B3" i="10"/>
  <c r="B2" i="10"/>
  <c r="A2" i="10"/>
  <c r="B5" i="9"/>
  <c r="B2" i="9"/>
  <c r="B4" i="9"/>
  <c r="B3" i="9"/>
  <c r="B7" i="9"/>
  <c r="B6" i="9"/>
  <c r="C59" i="8"/>
  <c r="C58" i="8"/>
  <c r="C57" i="8"/>
  <c r="C56" i="8"/>
  <c r="C55" i="8"/>
  <c r="C54" i="8"/>
  <c r="C53" i="8"/>
  <c r="C52" i="8"/>
  <c r="C49" i="8"/>
  <c r="C48" i="8"/>
  <c r="C47" i="8"/>
  <c r="C46" i="8"/>
  <c r="C45" i="8"/>
  <c r="C44" i="8"/>
  <c r="C43" i="8"/>
  <c r="C42" i="8"/>
  <c r="C39" i="8"/>
  <c r="C38" i="8"/>
  <c r="C37" i="8"/>
  <c r="C36" i="8"/>
  <c r="C35" i="8"/>
  <c r="C34" i="8"/>
  <c r="C33" i="8"/>
  <c r="C32" i="8"/>
  <c r="C29" i="8"/>
  <c r="C28" i="8"/>
  <c r="C27" i="8"/>
  <c r="C26" i="8"/>
  <c r="C25" i="8"/>
  <c r="C24" i="8"/>
  <c r="C23" i="8"/>
  <c r="C22" i="8"/>
  <c r="C19" i="8"/>
  <c r="C18" i="8"/>
  <c r="C17" i="8"/>
  <c r="C16" i="8"/>
  <c r="C15" i="8"/>
  <c r="C14" i="8"/>
  <c r="C13" i="8"/>
  <c r="C12" i="8"/>
  <c r="C9" i="8"/>
  <c r="C8" i="8"/>
  <c r="C7" i="8"/>
  <c r="C6" i="8"/>
  <c r="C5" i="8"/>
  <c r="C4" i="8"/>
  <c r="C3" i="8"/>
  <c r="C2" i="8"/>
  <c r="A2" i="9"/>
  <c r="A2" i="8"/>
  <c r="F360" i="7"/>
  <c r="E360" i="7"/>
  <c r="F360" i="6"/>
  <c r="E360" i="6"/>
  <c r="F360" i="4"/>
  <c r="E360" i="4"/>
  <c r="F360" i="3"/>
  <c r="E360" i="3"/>
  <c r="F360" i="2"/>
  <c r="E360" i="2"/>
  <c r="J328" i="7"/>
  <c r="I328" i="7"/>
  <c r="F328" i="7"/>
  <c r="E328" i="7"/>
  <c r="J296" i="7"/>
  <c r="I296" i="7"/>
  <c r="F296" i="7"/>
  <c r="E296" i="7"/>
  <c r="J328" i="6"/>
  <c r="I328" i="6"/>
  <c r="F328" i="6"/>
  <c r="E328" i="6"/>
  <c r="J296" i="6"/>
  <c r="I296" i="6"/>
  <c r="F296" i="6"/>
  <c r="E296" i="6"/>
  <c r="J328" i="4"/>
  <c r="I328" i="4"/>
  <c r="F328" i="4"/>
  <c r="E328" i="4"/>
  <c r="J296" i="4"/>
  <c r="I296" i="4"/>
  <c r="F296" i="4"/>
  <c r="E296" i="4"/>
  <c r="J328" i="3"/>
  <c r="I328" i="3"/>
  <c r="F328" i="3"/>
  <c r="E328" i="3"/>
  <c r="J296" i="3"/>
  <c r="I296" i="3"/>
  <c r="F296" i="3"/>
  <c r="E296" i="3"/>
  <c r="J328" i="2"/>
  <c r="I328" i="2"/>
  <c r="F328" i="2"/>
  <c r="E328" i="2"/>
  <c r="J296" i="2"/>
  <c r="I296" i="2"/>
  <c r="F296" i="2"/>
  <c r="E296" i="2"/>
  <c r="K234" i="7"/>
  <c r="K201" i="7"/>
  <c r="K168" i="7"/>
  <c r="K135" i="7"/>
  <c r="K102" i="7"/>
  <c r="K69" i="7"/>
  <c r="K36" i="7"/>
  <c r="K3" i="7"/>
  <c r="K201" i="6"/>
  <c r="K168" i="6"/>
  <c r="K135" i="6"/>
  <c r="K102" i="6"/>
  <c r="K69" i="6"/>
  <c r="K36" i="6"/>
  <c r="K3" i="6"/>
  <c r="K234" i="4"/>
  <c r="K201" i="4"/>
  <c r="K168" i="4"/>
  <c r="K135" i="4"/>
  <c r="K102" i="4"/>
  <c r="K69" i="4"/>
  <c r="K36" i="4"/>
  <c r="K3" i="4"/>
  <c r="K234" i="3"/>
  <c r="K201" i="3"/>
  <c r="K168" i="3"/>
  <c r="K135" i="3"/>
  <c r="K102" i="3"/>
  <c r="K69" i="3"/>
  <c r="K36" i="3"/>
  <c r="K3" i="3"/>
  <c r="K201" i="1"/>
  <c r="K168" i="1"/>
  <c r="K135" i="1"/>
  <c r="K102" i="1"/>
  <c r="K69" i="1"/>
  <c r="K36" i="1"/>
  <c r="K3" i="1"/>
  <c r="L264" i="7" l="1"/>
  <c r="K264" i="7"/>
  <c r="J264" i="7"/>
  <c r="I264" i="7"/>
  <c r="F264" i="7"/>
  <c r="E264" i="7"/>
  <c r="L231" i="7"/>
  <c r="K231" i="7"/>
  <c r="J231" i="7"/>
  <c r="I231" i="7"/>
  <c r="F231" i="7"/>
  <c r="E231" i="7"/>
  <c r="L198" i="7"/>
  <c r="K198" i="7"/>
  <c r="J198" i="7"/>
  <c r="I198" i="7"/>
  <c r="F198" i="7"/>
  <c r="E198" i="7"/>
  <c r="L165" i="7"/>
  <c r="K165" i="7"/>
  <c r="J165" i="7"/>
  <c r="I165" i="7"/>
  <c r="F165" i="7"/>
  <c r="E165" i="7"/>
  <c r="L132" i="7"/>
  <c r="K132" i="7"/>
  <c r="J132" i="7"/>
  <c r="I132" i="7"/>
  <c r="F132" i="7"/>
  <c r="E132" i="7"/>
  <c r="L99" i="7"/>
  <c r="K99" i="7"/>
  <c r="J99" i="7"/>
  <c r="I99" i="7"/>
  <c r="F99" i="7"/>
  <c r="E99" i="7"/>
  <c r="L66" i="7"/>
  <c r="K66" i="7"/>
  <c r="J66" i="7"/>
  <c r="I66" i="7"/>
  <c r="F66" i="7"/>
  <c r="E66" i="7"/>
  <c r="L33" i="7"/>
  <c r="K33" i="7"/>
  <c r="J33" i="7"/>
  <c r="I33" i="7"/>
  <c r="F33" i="7"/>
  <c r="E33" i="7"/>
  <c r="L264" i="6"/>
  <c r="J264" i="6"/>
  <c r="I264" i="6"/>
  <c r="F264" i="6"/>
  <c r="E264" i="6"/>
  <c r="D49" i="8" s="1"/>
  <c r="L231" i="6"/>
  <c r="K231" i="6"/>
  <c r="J231" i="6"/>
  <c r="I231" i="6"/>
  <c r="F231" i="6"/>
  <c r="E231" i="6"/>
  <c r="L198" i="6"/>
  <c r="K198" i="6"/>
  <c r="J198" i="6"/>
  <c r="I198" i="6"/>
  <c r="F198" i="6"/>
  <c r="E198" i="6"/>
  <c r="L165" i="6"/>
  <c r="K165" i="6"/>
  <c r="J165" i="6"/>
  <c r="I165" i="6"/>
  <c r="F165" i="6"/>
  <c r="E165" i="6"/>
  <c r="L132" i="6"/>
  <c r="K132" i="6"/>
  <c r="J132" i="6"/>
  <c r="I132" i="6"/>
  <c r="F132" i="6"/>
  <c r="E132" i="6"/>
  <c r="L99" i="6"/>
  <c r="K99" i="6"/>
  <c r="J99" i="6"/>
  <c r="I99" i="6"/>
  <c r="F99" i="6"/>
  <c r="E99" i="6"/>
  <c r="L66" i="6"/>
  <c r="K66" i="6"/>
  <c r="J66" i="6"/>
  <c r="I66" i="6"/>
  <c r="F66" i="6"/>
  <c r="E66" i="6"/>
  <c r="L33" i="6"/>
  <c r="K33" i="6"/>
  <c r="J33" i="6"/>
  <c r="I33" i="6"/>
  <c r="F33" i="6"/>
  <c r="E33" i="6"/>
  <c r="L264" i="4"/>
  <c r="K264" i="4"/>
  <c r="J264" i="4"/>
  <c r="I264" i="4"/>
  <c r="F264" i="4"/>
  <c r="E264" i="4"/>
  <c r="L231" i="4"/>
  <c r="K231" i="4"/>
  <c r="J231" i="4"/>
  <c r="I231" i="4"/>
  <c r="F231" i="4"/>
  <c r="E231" i="4"/>
  <c r="D38" i="8" s="1"/>
  <c r="L198" i="4"/>
  <c r="K198" i="4"/>
  <c r="J198" i="4"/>
  <c r="I198" i="4"/>
  <c r="F198" i="4"/>
  <c r="E198" i="4"/>
  <c r="L165" i="4"/>
  <c r="K165" i="4"/>
  <c r="J165" i="4"/>
  <c r="I165" i="4"/>
  <c r="F165" i="4"/>
  <c r="E165" i="4"/>
  <c r="L132" i="4"/>
  <c r="K132" i="4"/>
  <c r="J132" i="4"/>
  <c r="I132" i="4"/>
  <c r="F132" i="4"/>
  <c r="E132" i="4"/>
  <c r="L99" i="4"/>
  <c r="K99" i="4"/>
  <c r="J99" i="4"/>
  <c r="I99" i="4"/>
  <c r="F99" i="4"/>
  <c r="E99" i="4"/>
  <c r="L66" i="4"/>
  <c r="K66" i="4"/>
  <c r="J66" i="4"/>
  <c r="I66" i="4"/>
  <c r="F66" i="4"/>
  <c r="E66" i="4"/>
  <c r="L33" i="4"/>
  <c r="K33" i="4"/>
  <c r="J33" i="4"/>
  <c r="I33" i="4"/>
  <c r="F33" i="4"/>
  <c r="E33" i="4"/>
  <c r="L264" i="3"/>
  <c r="K264" i="3"/>
  <c r="J264" i="3"/>
  <c r="I264" i="3"/>
  <c r="F264" i="3"/>
  <c r="E264" i="3"/>
  <c r="L231" i="3"/>
  <c r="K231" i="3"/>
  <c r="J231" i="3"/>
  <c r="I231" i="3"/>
  <c r="F231" i="3"/>
  <c r="E231" i="3"/>
  <c r="L198" i="3"/>
  <c r="K198" i="3"/>
  <c r="J198" i="3"/>
  <c r="I198" i="3"/>
  <c r="F198" i="3"/>
  <c r="E198" i="3"/>
  <c r="L165" i="3"/>
  <c r="K165" i="3"/>
  <c r="J165" i="3"/>
  <c r="I165" i="3"/>
  <c r="F165" i="3"/>
  <c r="E165" i="3"/>
  <c r="L132" i="3"/>
  <c r="K132" i="3"/>
  <c r="J132" i="3"/>
  <c r="I132" i="3"/>
  <c r="F132" i="3"/>
  <c r="E132" i="3"/>
  <c r="L99" i="3"/>
  <c r="K99" i="3"/>
  <c r="J99" i="3"/>
  <c r="I99" i="3"/>
  <c r="F99" i="3"/>
  <c r="E99" i="3"/>
  <c r="L66" i="3"/>
  <c r="K66" i="3"/>
  <c r="J66" i="3"/>
  <c r="I66" i="3"/>
  <c r="F66" i="3"/>
  <c r="E66" i="3"/>
  <c r="L33" i="3"/>
  <c r="K33" i="3"/>
  <c r="J33" i="3"/>
  <c r="I33" i="3"/>
  <c r="F33" i="3"/>
  <c r="E33" i="3"/>
  <c r="L264" i="2"/>
  <c r="J264" i="2"/>
  <c r="I264" i="2"/>
  <c r="F264" i="2"/>
  <c r="E19" i="8" s="1"/>
  <c r="E264" i="2"/>
  <c r="L231" i="2"/>
  <c r="J231" i="2"/>
  <c r="E18" i="8" s="1"/>
  <c r="I231" i="2"/>
  <c r="F231" i="2"/>
  <c r="E231" i="2"/>
  <c r="L198" i="2"/>
  <c r="J198" i="2"/>
  <c r="I198" i="2"/>
  <c r="F198" i="2"/>
  <c r="E17" i="8" s="1"/>
  <c r="E198" i="2"/>
  <c r="D17" i="8" s="1"/>
  <c r="F17" i="8" s="1"/>
  <c r="L165" i="2"/>
  <c r="J165" i="2"/>
  <c r="I165" i="2"/>
  <c r="F165" i="2"/>
  <c r="E165" i="2"/>
  <c r="L132" i="2"/>
  <c r="J132" i="2"/>
  <c r="I132" i="2"/>
  <c r="F132" i="2"/>
  <c r="E132" i="2"/>
  <c r="L99" i="2"/>
  <c r="J99" i="2"/>
  <c r="I99" i="2"/>
  <c r="F99" i="2"/>
  <c r="E99" i="2"/>
  <c r="L66" i="2"/>
  <c r="J66" i="2"/>
  <c r="I66" i="2"/>
  <c r="F66" i="2"/>
  <c r="E66" i="2"/>
  <c r="L33" i="2"/>
  <c r="J33" i="2"/>
  <c r="I33" i="2"/>
  <c r="F33" i="2"/>
  <c r="E33" i="2"/>
  <c r="K36" i="2"/>
  <c r="K66" i="2" s="1"/>
  <c r="Q261" i="7"/>
  <c r="C264" i="7" s="1"/>
  <c r="G59" i="8" s="1"/>
  <c r="H59" i="8" s="1"/>
  <c r="P261" i="7"/>
  <c r="O261" i="7"/>
  <c r="N261" i="7"/>
  <c r="M261" i="7"/>
  <c r="Q260" i="7"/>
  <c r="P260" i="7"/>
  <c r="O260" i="7"/>
  <c r="N260" i="7"/>
  <c r="M260" i="7"/>
  <c r="Q259" i="7"/>
  <c r="P259" i="7"/>
  <c r="O259" i="7"/>
  <c r="N259" i="7"/>
  <c r="M259" i="7"/>
  <c r="Q258" i="7"/>
  <c r="P258" i="7"/>
  <c r="O258" i="7"/>
  <c r="N258" i="7"/>
  <c r="M258" i="7"/>
  <c r="Q257" i="7"/>
  <c r="P257" i="7"/>
  <c r="O257" i="7"/>
  <c r="N257" i="7"/>
  <c r="M257" i="7"/>
  <c r="Q256" i="7"/>
  <c r="P256" i="7"/>
  <c r="O256" i="7"/>
  <c r="N256" i="7"/>
  <c r="M256" i="7"/>
  <c r="Q255" i="7"/>
  <c r="P255" i="7"/>
  <c r="O255" i="7"/>
  <c r="N255" i="7"/>
  <c r="M255" i="7"/>
  <c r="Q254" i="7"/>
  <c r="P254" i="7"/>
  <c r="O254" i="7"/>
  <c r="N254" i="7"/>
  <c r="M254" i="7"/>
  <c r="Q253" i="7"/>
  <c r="P253" i="7"/>
  <c r="O253" i="7"/>
  <c r="N253" i="7"/>
  <c r="M253" i="7"/>
  <c r="Q252" i="7"/>
  <c r="P252" i="7"/>
  <c r="O252" i="7"/>
  <c r="N252" i="7"/>
  <c r="M252" i="7"/>
  <c r="Q251" i="7"/>
  <c r="P251" i="7"/>
  <c r="O251" i="7"/>
  <c r="N251" i="7"/>
  <c r="M251" i="7"/>
  <c r="Q250" i="7"/>
  <c r="P250" i="7"/>
  <c r="O250" i="7"/>
  <c r="N250" i="7"/>
  <c r="M250" i="7"/>
  <c r="Q249" i="7"/>
  <c r="P249" i="7"/>
  <c r="O249" i="7"/>
  <c r="N249" i="7"/>
  <c r="M249" i="7"/>
  <c r="Q248" i="7"/>
  <c r="P248" i="7"/>
  <c r="O248" i="7"/>
  <c r="N248" i="7"/>
  <c r="M248" i="7"/>
  <c r="Q247" i="7"/>
  <c r="P247" i="7"/>
  <c r="O247" i="7"/>
  <c r="N247" i="7"/>
  <c r="M247" i="7"/>
  <c r="Q246" i="7"/>
  <c r="P246" i="7"/>
  <c r="O246" i="7"/>
  <c r="N246" i="7"/>
  <c r="M246" i="7"/>
  <c r="Q245" i="7"/>
  <c r="P245" i="7"/>
  <c r="O245" i="7"/>
  <c r="N245" i="7"/>
  <c r="M245" i="7"/>
  <c r="Q244" i="7"/>
  <c r="P244" i="7"/>
  <c r="O244" i="7"/>
  <c r="N244" i="7"/>
  <c r="M244" i="7"/>
  <c r="Q243" i="7"/>
  <c r="P243" i="7"/>
  <c r="O243" i="7"/>
  <c r="N243" i="7"/>
  <c r="M243" i="7"/>
  <c r="Q242" i="7"/>
  <c r="P242" i="7"/>
  <c r="O242" i="7"/>
  <c r="N242" i="7"/>
  <c r="M242" i="7"/>
  <c r="Q241" i="7"/>
  <c r="P241" i="7"/>
  <c r="O241" i="7"/>
  <c r="N241" i="7"/>
  <c r="M241" i="7"/>
  <c r="Q240" i="7"/>
  <c r="P240" i="7"/>
  <c r="O240" i="7"/>
  <c r="N240" i="7"/>
  <c r="M240" i="7"/>
  <c r="Q239" i="7"/>
  <c r="P239" i="7"/>
  <c r="O239" i="7"/>
  <c r="N239" i="7"/>
  <c r="M239" i="7"/>
  <c r="Q238" i="7"/>
  <c r="P238" i="7"/>
  <c r="O238" i="7"/>
  <c r="N238" i="7"/>
  <c r="M238" i="7"/>
  <c r="Q237" i="7"/>
  <c r="P237" i="7"/>
  <c r="O237" i="7"/>
  <c r="N237" i="7"/>
  <c r="M237" i="7"/>
  <c r="Q236" i="7"/>
  <c r="P236" i="7"/>
  <c r="O236" i="7"/>
  <c r="N236" i="7"/>
  <c r="M236" i="7"/>
  <c r="Q235" i="7"/>
  <c r="P235" i="7"/>
  <c r="O235" i="7"/>
  <c r="N235" i="7"/>
  <c r="M235" i="7"/>
  <c r="Q234" i="7"/>
  <c r="P234" i="7"/>
  <c r="O234" i="7"/>
  <c r="N234" i="7"/>
  <c r="M234" i="7"/>
  <c r="Q228" i="7"/>
  <c r="C231" i="7" s="1"/>
  <c r="G58" i="8" s="1"/>
  <c r="H58" i="8" s="1"/>
  <c r="P228" i="7"/>
  <c r="O228" i="7"/>
  <c r="N228" i="7"/>
  <c r="M228" i="7"/>
  <c r="Q227" i="7"/>
  <c r="P227" i="7"/>
  <c r="O227" i="7"/>
  <c r="N227" i="7"/>
  <c r="M227" i="7"/>
  <c r="Q226" i="7"/>
  <c r="P226" i="7"/>
  <c r="O226" i="7"/>
  <c r="N226" i="7"/>
  <c r="M226" i="7"/>
  <c r="Q225" i="7"/>
  <c r="P225" i="7"/>
  <c r="O225" i="7"/>
  <c r="N225" i="7"/>
  <c r="M225" i="7"/>
  <c r="Q224" i="7"/>
  <c r="P224" i="7"/>
  <c r="O224" i="7"/>
  <c r="N224" i="7"/>
  <c r="M224" i="7"/>
  <c r="Q223" i="7"/>
  <c r="P223" i="7"/>
  <c r="O223" i="7"/>
  <c r="N223" i="7"/>
  <c r="M223" i="7"/>
  <c r="Q222" i="7"/>
  <c r="P222" i="7"/>
  <c r="O222" i="7"/>
  <c r="N222" i="7"/>
  <c r="M222" i="7"/>
  <c r="Q221" i="7"/>
  <c r="P221" i="7"/>
  <c r="O221" i="7"/>
  <c r="N221" i="7"/>
  <c r="M221" i="7"/>
  <c r="Q220" i="7"/>
  <c r="P220" i="7"/>
  <c r="O220" i="7"/>
  <c r="N220" i="7"/>
  <c r="M220" i="7"/>
  <c r="Q219" i="7"/>
  <c r="P219" i="7"/>
  <c r="O219" i="7"/>
  <c r="N219" i="7"/>
  <c r="M219" i="7"/>
  <c r="Q218" i="7"/>
  <c r="P218" i="7"/>
  <c r="O218" i="7"/>
  <c r="N218" i="7"/>
  <c r="M218" i="7"/>
  <c r="Q217" i="7"/>
  <c r="P217" i="7"/>
  <c r="O217" i="7"/>
  <c r="N217" i="7"/>
  <c r="M217" i="7"/>
  <c r="Q216" i="7"/>
  <c r="P216" i="7"/>
  <c r="O216" i="7"/>
  <c r="N216" i="7"/>
  <c r="M216" i="7"/>
  <c r="Q215" i="7"/>
  <c r="P215" i="7"/>
  <c r="O215" i="7"/>
  <c r="N215" i="7"/>
  <c r="M215" i="7"/>
  <c r="Q214" i="7"/>
  <c r="P214" i="7"/>
  <c r="O214" i="7"/>
  <c r="N214" i="7"/>
  <c r="M214" i="7"/>
  <c r="Q213" i="7"/>
  <c r="P213" i="7"/>
  <c r="O213" i="7"/>
  <c r="N213" i="7"/>
  <c r="M213" i="7"/>
  <c r="Q212" i="7"/>
  <c r="P212" i="7"/>
  <c r="O212" i="7"/>
  <c r="N212" i="7"/>
  <c r="M212" i="7"/>
  <c r="Q211" i="7"/>
  <c r="P211" i="7"/>
  <c r="O211" i="7"/>
  <c r="N211" i="7"/>
  <c r="M211" i="7"/>
  <c r="Q210" i="7"/>
  <c r="P210" i="7"/>
  <c r="O210" i="7"/>
  <c r="N210" i="7"/>
  <c r="M210" i="7"/>
  <c r="Q209" i="7"/>
  <c r="P209" i="7"/>
  <c r="O209" i="7"/>
  <c r="N209" i="7"/>
  <c r="M209" i="7"/>
  <c r="Q208" i="7"/>
  <c r="P208" i="7"/>
  <c r="O208" i="7"/>
  <c r="N208" i="7"/>
  <c r="M208" i="7"/>
  <c r="Q207" i="7"/>
  <c r="P207" i="7"/>
  <c r="O207" i="7"/>
  <c r="N207" i="7"/>
  <c r="M207" i="7"/>
  <c r="Q206" i="7"/>
  <c r="P206" i="7"/>
  <c r="O206" i="7"/>
  <c r="N206" i="7"/>
  <c r="M206" i="7"/>
  <c r="Q205" i="7"/>
  <c r="P205" i="7"/>
  <c r="O205" i="7"/>
  <c r="N205" i="7"/>
  <c r="M205" i="7"/>
  <c r="Q204" i="7"/>
  <c r="P204" i="7"/>
  <c r="O204" i="7"/>
  <c r="N204" i="7"/>
  <c r="M204" i="7"/>
  <c r="Q203" i="7"/>
  <c r="P203" i="7"/>
  <c r="O203" i="7"/>
  <c r="N203" i="7"/>
  <c r="M203" i="7"/>
  <c r="Q202" i="7"/>
  <c r="P202" i="7"/>
  <c r="O202" i="7"/>
  <c r="N202" i="7"/>
  <c r="M202" i="7"/>
  <c r="Q201" i="7"/>
  <c r="P201" i="7"/>
  <c r="O201" i="7"/>
  <c r="N201" i="7"/>
  <c r="M201" i="7"/>
  <c r="Q195" i="7"/>
  <c r="C198" i="7" s="1"/>
  <c r="G57" i="8" s="1"/>
  <c r="H57" i="8" s="1"/>
  <c r="P195" i="7"/>
  <c r="O195" i="7"/>
  <c r="N195" i="7"/>
  <c r="M195" i="7"/>
  <c r="Q194" i="7"/>
  <c r="P194" i="7"/>
  <c r="O194" i="7"/>
  <c r="N194" i="7"/>
  <c r="M194" i="7"/>
  <c r="Q193" i="7"/>
  <c r="P193" i="7"/>
  <c r="O193" i="7"/>
  <c r="N193" i="7"/>
  <c r="M193" i="7"/>
  <c r="Q192" i="7"/>
  <c r="P192" i="7"/>
  <c r="O192" i="7"/>
  <c r="N192" i="7"/>
  <c r="M192" i="7"/>
  <c r="Q191" i="7"/>
  <c r="P191" i="7"/>
  <c r="O191" i="7"/>
  <c r="N191" i="7"/>
  <c r="M191" i="7"/>
  <c r="Q190" i="7"/>
  <c r="P190" i="7"/>
  <c r="O190" i="7"/>
  <c r="N190" i="7"/>
  <c r="M190" i="7"/>
  <c r="Q189" i="7"/>
  <c r="P189" i="7"/>
  <c r="O189" i="7"/>
  <c r="N189" i="7"/>
  <c r="M189" i="7"/>
  <c r="Q188" i="7"/>
  <c r="P188" i="7"/>
  <c r="O188" i="7"/>
  <c r="N188" i="7"/>
  <c r="M188" i="7"/>
  <c r="Q187" i="7"/>
  <c r="P187" i="7"/>
  <c r="O187" i="7"/>
  <c r="N187" i="7"/>
  <c r="M187" i="7"/>
  <c r="Q186" i="7"/>
  <c r="P186" i="7"/>
  <c r="O186" i="7"/>
  <c r="N186" i="7"/>
  <c r="M186" i="7"/>
  <c r="Q185" i="7"/>
  <c r="P185" i="7"/>
  <c r="O185" i="7"/>
  <c r="N185" i="7"/>
  <c r="M185" i="7"/>
  <c r="Q184" i="7"/>
  <c r="P184" i="7"/>
  <c r="O184" i="7"/>
  <c r="N184" i="7"/>
  <c r="M184" i="7"/>
  <c r="Q183" i="7"/>
  <c r="P183" i="7"/>
  <c r="O183" i="7"/>
  <c r="N183" i="7"/>
  <c r="M183" i="7"/>
  <c r="Q182" i="7"/>
  <c r="P182" i="7"/>
  <c r="O182" i="7"/>
  <c r="N182" i="7"/>
  <c r="M182" i="7"/>
  <c r="Q181" i="7"/>
  <c r="P181" i="7"/>
  <c r="O181" i="7"/>
  <c r="N181" i="7"/>
  <c r="M181" i="7"/>
  <c r="Q180" i="7"/>
  <c r="P180" i="7"/>
  <c r="O180" i="7"/>
  <c r="N180" i="7"/>
  <c r="M180" i="7"/>
  <c r="Q179" i="7"/>
  <c r="P179" i="7"/>
  <c r="O179" i="7"/>
  <c r="N179" i="7"/>
  <c r="M179" i="7"/>
  <c r="Q178" i="7"/>
  <c r="P178" i="7"/>
  <c r="O178" i="7"/>
  <c r="N178" i="7"/>
  <c r="M178" i="7"/>
  <c r="Q177" i="7"/>
  <c r="P177" i="7"/>
  <c r="O177" i="7"/>
  <c r="N177" i="7"/>
  <c r="M177" i="7"/>
  <c r="Q176" i="7"/>
  <c r="P176" i="7"/>
  <c r="O176" i="7"/>
  <c r="N176" i="7"/>
  <c r="M176" i="7"/>
  <c r="Q175" i="7"/>
  <c r="P175" i="7"/>
  <c r="O175" i="7"/>
  <c r="N175" i="7"/>
  <c r="M175" i="7"/>
  <c r="Q174" i="7"/>
  <c r="P174" i="7"/>
  <c r="O174" i="7"/>
  <c r="N174" i="7"/>
  <c r="M174" i="7"/>
  <c r="Q173" i="7"/>
  <c r="P173" i="7"/>
  <c r="O173" i="7"/>
  <c r="N173" i="7"/>
  <c r="M173" i="7"/>
  <c r="Q172" i="7"/>
  <c r="P172" i="7"/>
  <c r="O172" i="7"/>
  <c r="N172" i="7"/>
  <c r="M172" i="7"/>
  <c r="Q171" i="7"/>
  <c r="P171" i="7"/>
  <c r="O171" i="7"/>
  <c r="N171" i="7"/>
  <c r="M171" i="7"/>
  <c r="Q170" i="7"/>
  <c r="P170" i="7"/>
  <c r="O170" i="7"/>
  <c r="N170" i="7"/>
  <c r="M170" i="7"/>
  <c r="Q169" i="7"/>
  <c r="P169" i="7"/>
  <c r="O169" i="7"/>
  <c r="N169" i="7"/>
  <c r="M169" i="7"/>
  <c r="Q168" i="7"/>
  <c r="P168" i="7"/>
  <c r="O168" i="7"/>
  <c r="N168" i="7"/>
  <c r="M168" i="7"/>
  <c r="Q162" i="7"/>
  <c r="C165" i="7" s="1"/>
  <c r="G56" i="8" s="1"/>
  <c r="H56" i="8" s="1"/>
  <c r="P162" i="7"/>
  <c r="O162" i="7"/>
  <c r="N162" i="7"/>
  <c r="M162" i="7"/>
  <c r="Q161" i="7"/>
  <c r="P161" i="7"/>
  <c r="O161" i="7"/>
  <c r="N161" i="7"/>
  <c r="M161" i="7"/>
  <c r="Q160" i="7"/>
  <c r="P160" i="7"/>
  <c r="O160" i="7"/>
  <c r="N160" i="7"/>
  <c r="M160" i="7"/>
  <c r="Q159" i="7"/>
  <c r="P159" i="7"/>
  <c r="O159" i="7"/>
  <c r="N159" i="7"/>
  <c r="M159" i="7"/>
  <c r="Q158" i="7"/>
  <c r="P158" i="7"/>
  <c r="O158" i="7"/>
  <c r="N158" i="7"/>
  <c r="M158" i="7"/>
  <c r="Q157" i="7"/>
  <c r="P157" i="7"/>
  <c r="O157" i="7"/>
  <c r="N157" i="7"/>
  <c r="M157" i="7"/>
  <c r="Q156" i="7"/>
  <c r="P156" i="7"/>
  <c r="O156" i="7"/>
  <c r="N156" i="7"/>
  <c r="M156" i="7"/>
  <c r="Q155" i="7"/>
  <c r="P155" i="7"/>
  <c r="O155" i="7"/>
  <c r="N155" i="7"/>
  <c r="M155" i="7"/>
  <c r="Q154" i="7"/>
  <c r="P154" i="7"/>
  <c r="O154" i="7"/>
  <c r="N154" i="7"/>
  <c r="M154" i="7"/>
  <c r="Q153" i="7"/>
  <c r="P153" i="7"/>
  <c r="O153" i="7"/>
  <c r="N153" i="7"/>
  <c r="M153" i="7"/>
  <c r="Q152" i="7"/>
  <c r="P152" i="7"/>
  <c r="O152" i="7"/>
  <c r="N152" i="7"/>
  <c r="M152" i="7"/>
  <c r="Q151" i="7"/>
  <c r="P151" i="7"/>
  <c r="O151" i="7"/>
  <c r="N151" i="7"/>
  <c r="M151" i="7"/>
  <c r="Q150" i="7"/>
  <c r="P150" i="7"/>
  <c r="O150" i="7"/>
  <c r="N150" i="7"/>
  <c r="M150" i="7"/>
  <c r="Q149" i="7"/>
  <c r="P149" i="7"/>
  <c r="O149" i="7"/>
  <c r="N149" i="7"/>
  <c r="M149" i="7"/>
  <c r="Q148" i="7"/>
  <c r="P148" i="7"/>
  <c r="O148" i="7"/>
  <c r="N148" i="7"/>
  <c r="M148" i="7"/>
  <c r="Q147" i="7"/>
  <c r="P147" i="7"/>
  <c r="O147" i="7"/>
  <c r="N147" i="7"/>
  <c r="M147" i="7"/>
  <c r="Q146" i="7"/>
  <c r="P146" i="7"/>
  <c r="O146" i="7"/>
  <c r="N146" i="7"/>
  <c r="M146" i="7"/>
  <c r="Q145" i="7"/>
  <c r="P145" i="7"/>
  <c r="O145" i="7"/>
  <c r="N145" i="7"/>
  <c r="M145" i="7"/>
  <c r="Q144" i="7"/>
  <c r="P144" i="7"/>
  <c r="O144" i="7"/>
  <c r="N144" i="7"/>
  <c r="M144" i="7"/>
  <c r="Q143" i="7"/>
  <c r="P143" i="7"/>
  <c r="O143" i="7"/>
  <c r="N143" i="7"/>
  <c r="M143" i="7"/>
  <c r="Q142" i="7"/>
  <c r="P142" i="7"/>
  <c r="O142" i="7"/>
  <c r="N142" i="7"/>
  <c r="M142" i="7"/>
  <c r="Q141" i="7"/>
  <c r="P141" i="7"/>
  <c r="O141" i="7"/>
  <c r="N141" i="7"/>
  <c r="M141" i="7"/>
  <c r="Q140" i="7"/>
  <c r="P140" i="7"/>
  <c r="O140" i="7"/>
  <c r="N140" i="7"/>
  <c r="M140" i="7"/>
  <c r="Q139" i="7"/>
  <c r="P139" i="7"/>
  <c r="O139" i="7"/>
  <c r="N139" i="7"/>
  <c r="M139" i="7"/>
  <c r="Q138" i="7"/>
  <c r="P138" i="7"/>
  <c r="O138" i="7"/>
  <c r="N138" i="7"/>
  <c r="M138" i="7"/>
  <c r="Q137" i="7"/>
  <c r="P137" i="7"/>
  <c r="O137" i="7"/>
  <c r="N137" i="7"/>
  <c r="M137" i="7"/>
  <c r="Q136" i="7"/>
  <c r="P136" i="7"/>
  <c r="O136" i="7"/>
  <c r="N136" i="7"/>
  <c r="M136" i="7"/>
  <c r="Q135" i="7"/>
  <c r="P135" i="7"/>
  <c r="O135" i="7"/>
  <c r="N135" i="7"/>
  <c r="M135" i="7"/>
  <c r="Q129" i="7"/>
  <c r="C132" i="7" s="1"/>
  <c r="G55" i="8" s="1"/>
  <c r="H55" i="8" s="1"/>
  <c r="P129" i="7"/>
  <c r="O129" i="7"/>
  <c r="N129" i="7"/>
  <c r="M129" i="7"/>
  <c r="Q128" i="7"/>
  <c r="P128" i="7"/>
  <c r="O128" i="7"/>
  <c r="N128" i="7"/>
  <c r="M128" i="7"/>
  <c r="Q127" i="7"/>
  <c r="P127" i="7"/>
  <c r="O127" i="7"/>
  <c r="N127" i="7"/>
  <c r="M127" i="7"/>
  <c r="Q126" i="7"/>
  <c r="P126" i="7"/>
  <c r="O126" i="7"/>
  <c r="N126" i="7"/>
  <c r="M126" i="7"/>
  <c r="Q125" i="7"/>
  <c r="P125" i="7"/>
  <c r="O125" i="7"/>
  <c r="N125" i="7"/>
  <c r="M125" i="7"/>
  <c r="Q124" i="7"/>
  <c r="P124" i="7"/>
  <c r="O124" i="7"/>
  <c r="N124" i="7"/>
  <c r="M124" i="7"/>
  <c r="Q123" i="7"/>
  <c r="P123" i="7"/>
  <c r="O123" i="7"/>
  <c r="N123" i="7"/>
  <c r="M123" i="7"/>
  <c r="Q122" i="7"/>
  <c r="P122" i="7"/>
  <c r="O122" i="7"/>
  <c r="N122" i="7"/>
  <c r="M122" i="7"/>
  <c r="Q121" i="7"/>
  <c r="P121" i="7"/>
  <c r="O121" i="7"/>
  <c r="N121" i="7"/>
  <c r="M121" i="7"/>
  <c r="Q120" i="7"/>
  <c r="P120" i="7"/>
  <c r="O120" i="7"/>
  <c r="N120" i="7"/>
  <c r="M120" i="7"/>
  <c r="Q119" i="7"/>
  <c r="P119" i="7"/>
  <c r="O119" i="7"/>
  <c r="N119" i="7"/>
  <c r="M119" i="7"/>
  <c r="Q118" i="7"/>
  <c r="P118" i="7"/>
  <c r="O118" i="7"/>
  <c r="N118" i="7"/>
  <c r="M118" i="7"/>
  <c r="Q117" i="7"/>
  <c r="P117" i="7"/>
  <c r="O117" i="7"/>
  <c r="N117" i="7"/>
  <c r="M117" i="7"/>
  <c r="Q116" i="7"/>
  <c r="P116" i="7"/>
  <c r="O116" i="7"/>
  <c r="N116" i="7"/>
  <c r="M116" i="7"/>
  <c r="Q115" i="7"/>
  <c r="P115" i="7"/>
  <c r="O115" i="7"/>
  <c r="N115" i="7"/>
  <c r="M115" i="7"/>
  <c r="Q114" i="7"/>
  <c r="P114" i="7"/>
  <c r="O114" i="7"/>
  <c r="N114" i="7"/>
  <c r="M114" i="7"/>
  <c r="Q113" i="7"/>
  <c r="P113" i="7"/>
  <c r="O113" i="7"/>
  <c r="N113" i="7"/>
  <c r="M113" i="7"/>
  <c r="Q112" i="7"/>
  <c r="P112" i="7"/>
  <c r="O112" i="7"/>
  <c r="N112" i="7"/>
  <c r="M112" i="7"/>
  <c r="Q111" i="7"/>
  <c r="P111" i="7"/>
  <c r="O111" i="7"/>
  <c r="N111" i="7"/>
  <c r="M111" i="7"/>
  <c r="Q110" i="7"/>
  <c r="P110" i="7"/>
  <c r="O110" i="7"/>
  <c r="N110" i="7"/>
  <c r="M110" i="7"/>
  <c r="Q109" i="7"/>
  <c r="P109" i="7"/>
  <c r="O109" i="7"/>
  <c r="N109" i="7"/>
  <c r="M109" i="7"/>
  <c r="Q108" i="7"/>
  <c r="P108" i="7"/>
  <c r="O108" i="7"/>
  <c r="N108" i="7"/>
  <c r="M108" i="7"/>
  <c r="Q107" i="7"/>
  <c r="P107" i="7"/>
  <c r="O107" i="7"/>
  <c r="N107" i="7"/>
  <c r="M107" i="7"/>
  <c r="Q106" i="7"/>
  <c r="P106" i="7"/>
  <c r="O106" i="7"/>
  <c r="N106" i="7"/>
  <c r="M106" i="7"/>
  <c r="Q105" i="7"/>
  <c r="P105" i="7"/>
  <c r="O105" i="7"/>
  <c r="N105" i="7"/>
  <c r="M105" i="7"/>
  <c r="Q104" i="7"/>
  <c r="P104" i="7"/>
  <c r="O104" i="7"/>
  <c r="N104" i="7"/>
  <c r="M104" i="7"/>
  <c r="Q103" i="7"/>
  <c r="P103" i="7"/>
  <c r="O103" i="7"/>
  <c r="N103" i="7"/>
  <c r="M103" i="7"/>
  <c r="Q102" i="7"/>
  <c r="P102" i="7"/>
  <c r="O102" i="7"/>
  <c r="N102" i="7"/>
  <c r="M102" i="7"/>
  <c r="Q96" i="7"/>
  <c r="C99" i="7" s="1"/>
  <c r="G54" i="8" s="1"/>
  <c r="H54" i="8" s="1"/>
  <c r="P96" i="7"/>
  <c r="O96" i="7"/>
  <c r="N96" i="7"/>
  <c r="M96" i="7"/>
  <c r="Q95" i="7"/>
  <c r="P95" i="7"/>
  <c r="O95" i="7"/>
  <c r="N95" i="7"/>
  <c r="M95" i="7"/>
  <c r="Q94" i="7"/>
  <c r="P94" i="7"/>
  <c r="O94" i="7"/>
  <c r="N94" i="7"/>
  <c r="M94" i="7"/>
  <c r="Q93" i="7"/>
  <c r="P93" i="7"/>
  <c r="O93" i="7"/>
  <c r="N93" i="7"/>
  <c r="M93" i="7"/>
  <c r="Q92" i="7"/>
  <c r="P92" i="7"/>
  <c r="O92" i="7"/>
  <c r="N92" i="7"/>
  <c r="M92" i="7"/>
  <c r="Q91" i="7"/>
  <c r="P91" i="7"/>
  <c r="O91" i="7"/>
  <c r="N91" i="7"/>
  <c r="M91" i="7"/>
  <c r="Q90" i="7"/>
  <c r="P90" i="7"/>
  <c r="O90" i="7"/>
  <c r="N90" i="7"/>
  <c r="M90" i="7"/>
  <c r="Q89" i="7"/>
  <c r="P89" i="7"/>
  <c r="O89" i="7"/>
  <c r="N89" i="7"/>
  <c r="M89" i="7"/>
  <c r="Q88" i="7"/>
  <c r="P88" i="7"/>
  <c r="O88" i="7"/>
  <c r="N88" i="7"/>
  <c r="M88" i="7"/>
  <c r="Q87" i="7"/>
  <c r="P87" i="7"/>
  <c r="O87" i="7"/>
  <c r="N87" i="7"/>
  <c r="M87" i="7"/>
  <c r="Q86" i="7"/>
  <c r="P86" i="7"/>
  <c r="O86" i="7"/>
  <c r="N86" i="7"/>
  <c r="M86" i="7"/>
  <c r="Q85" i="7"/>
  <c r="P85" i="7"/>
  <c r="O85" i="7"/>
  <c r="N85" i="7"/>
  <c r="M85" i="7"/>
  <c r="Q84" i="7"/>
  <c r="P84" i="7"/>
  <c r="O84" i="7"/>
  <c r="N84" i="7"/>
  <c r="M84" i="7"/>
  <c r="Q83" i="7"/>
  <c r="P83" i="7"/>
  <c r="O83" i="7"/>
  <c r="N83" i="7"/>
  <c r="M83" i="7"/>
  <c r="Q82" i="7"/>
  <c r="P82" i="7"/>
  <c r="O82" i="7"/>
  <c r="N82" i="7"/>
  <c r="M82" i="7"/>
  <c r="Q81" i="7"/>
  <c r="P81" i="7"/>
  <c r="O81" i="7"/>
  <c r="N81" i="7"/>
  <c r="M81" i="7"/>
  <c r="Q80" i="7"/>
  <c r="P80" i="7"/>
  <c r="O80" i="7"/>
  <c r="N80" i="7"/>
  <c r="M80" i="7"/>
  <c r="Q79" i="7"/>
  <c r="P79" i="7"/>
  <c r="O79" i="7"/>
  <c r="N79" i="7"/>
  <c r="M79" i="7"/>
  <c r="Q78" i="7"/>
  <c r="P78" i="7"/>
  <c r="O78" i="7"/>
  <c r="N78" i="7"/>
  <c r="M78" i="7"/>
  <c r="Q77" i="7"/>
  <c r="P77" i="7"/>
  <c r="O77" i="7"/>
  <c r="N77" i="7"/>
  <c r="M77" i="7"/>
  <c r="Q76" i="7"/>
  <c r="P76" i="7"/>
  <c r="O76" i="7"/>
  <c r="N76" i="7"/>
  <c r="M76" i="7"/>
  <c r="Q75" i="7"/>
  <c r="P75" i="7"/>
  <c r="O75" i="7"/>
  <c r="N75" i="7"/>
  <c r="M75" i="7"/>
  <c r="Q74" i="7"/>
  <c r="P74" i="7"/>
  <c r="O74" i="7"/>
  <c r="N74" i="7"/>
  <c r="M74" i="7"/>
  <c r="Q73" i="7"/>
  <c r="P73" i="7"/>
  <c r="O73" i="7"/>
  <c r="N73" i="7"/>
  <c r="M73" i="7"/>
  <c r="Q72" i="7"/>
  <c r="P72" i="7"/>
  <c r="O72" i="7"/>
  <c r="N72" i="7"/>
  <c r="M72" i="7"/>
  <c r="Q71" i="7"/>
  <c r="P71" i="7"/>
  <c r="O71" i="7"/>
  <c r="N71" i="7"/>
  <c r="M71" i="7"/>
  <c r="Q70" i="7"/>
  <c r="P70" i="7"/>
  <c r="O70" i="7"/>
  <c r="N70" i="7"/>
  <c r="M70" i="7"/>
  <c r="Q69" i="7"/>
  <c r="P69" i="7"/>
  <c r="O69" i="7"/>
  <c r="N69" i="7"/>
  <c r="M69" i="7"/>
  <c r="Q63" i="7"/>
  <c r="C66" i="7" s="1"/>
  <c r="G53" i="8" s="1"/>
  <c r="H53" i="8" s="1"/>
  <c r="P63" i="7"/>
  <c r="O63" i="7"/>
  <c r="N63" i="7"/>
  <c r="M63" i="7"/>
  <c r="Q62" i="7"/>
  <c r="P62" i="7"/>
  <c r="O62" i="7"/>
  <c r="N62" i="7"/>
  <c r="M62" i="7"/>
  <c r="Q61" i="7"/>
  <c r="P61" i="7"/>
  <c r="O61" i="7"/>
  <c r="N61" i="7"/>
  <c r="M61" i="7"/>
  <c r="Q60" i="7"/>
  <c r="P60" i="7"/>
  <c r="O60" i="7"/>
  <c r="N60" i="7"/>
  <c r="M60" i="7"/>
  <c r="Q59" i="7"/>
  <c r="P59" i="7"/>
  <c r="O59" i="7"/>
  <c r="N59" i="7"/>
  <c r="M59" i="7"/>
  <c r="Q58" i="7"/>
  <c r="P58" i="7"/>
  <c r="O58" i="7"/>
  <c r="N58" i="7"/>
  <c r="M58" i="7"/>
  <c r="Q57" i="7"/>
  <c r="P57" i="7"/>
  <c r="O57" i="7"/>
  <c r="N57" i="7"/>
  <c r="M57" i="7"/>
  <c r="Q56" i="7"/>
  <c r="P56" i="7"/>
  <c r="O56" i="7"/>
  <c r="N56" i="7"/>
  <c r="M56" i="7"/>
  <c r="Q55" i="7"/>
  <c r="P55" i="7"/>
  <c r="O55" i="7"/>
  <c r="N55" i="7"/>
  <c r="M55" i="7"/>
  <c r="Q54" i="7"/>
  <c r="P54" i="7"/>
  <c r="O54" i="7"/>
  <c r="N54" i="7"/>
  <c r="M54" i="7"/>
  <c r="Q53" i="7"/>
  <c r="P53" i="7"/>
  <c r="O53" i="7"/>
  <c r="N53" i="7"/>
  <c r="M53" i="7"/>
  <c r="Q52" i="7"/>
  <c r="P52" i="7"/>
  <c r="O52" i="7"/>
  <c r="N52" i="7"/>
  <c r="M52" i="7"/>
  <c r="Q51" i="7"/>
  <c r="P51" i="7"/>
  <c r="O51" i="7"/>
  <c r="N51" i="7"/>
  <c r="M51" i="7"/>
  <c r="Q50" i="7"/>
  <c r="P50" i="7"/>
  <c r="O50" i="7"/>
  <c r="N50" i="7"/>
  <c r="M50" i="7"/>
  <c r="Q49" i="7"/>
  <c r="P49" i="7"/>
  <c r="O49" i="7"/>
  <c r="N49" i="7"/>
  <c r="M49" i="7"/>
  <c r="Q48" i="7"/>
  <c r="P48" i="7"/>
  <c r="O48" i="7"/>
  <c r="N48" i="7"/>
  <c r="M48" i="7"/>
  <c r="Q47" i="7"/>
  <c r="P47" i="7"/>
  <c r="O47" i="7"/>
  <c r="N47" i="7"/>
  <c r="M47" i="7"/>
  <c r="Q46" i="7"/>
  <c r="P46" i="7"/>
  <c r="O46" i="7"/>
  <c r="N46" i="7"/>
  <c r="M46" i="7"/>
  <c r="Q45" i="7"/>
  <c r="P45" i="7"/>
  <c r="O45" i="7"/>
  <c r="N45" i="7"/>
  <c r="M45" i="7"/>
  <c r="Q44" i="7"/>
  <c r="P44" i="7"/>
  <c r="O44" i="7"/>
  <c r="N44" i="7"/>
  <c r="M44" i="7"/>
  <c r="Q43" i="7"/>
  <c r="P43" i="7"/>
  <c r="O43" i="7"/>
  <c r="N43" i="7"/>
  <c r="M43" i="7"/>
  <c r="Q42" i="7"/>
  <c r="P42" i="7"/>
  <c r="O42" i="7"/>
  <c r="N42" i="7"/>
  <c r="M42" i="7"/>
  <c r="Q41" i="7"/>
  <c r="P41" i="7"/>
  <c r="O41" i="7"/>
  <c r="N41" i="7"/>
  <c r="M41" i="7"/>
  <c r="Q40" i="7"/>
  <c r="P40" i="7"/>
  <c r="O40" i="7"/>
  <c r="N40" i="7"/>
  <c r="M40" i="7"/>
  <c r="Q39" i="7"/>
  <c r="P39" i="7"/>
  <c r="O39" i="7"/>
  <c r="N39" i="7"/>
  <c r="M39" i="7"/>
  <c r="Q38" i="7"/>
  <c r="P38" i="7"/>
  <c r="O38" i="7"/>
  <c r="N38" i="7"/>
  <c r="M38" i="7"/>
  <c r="Q37" i="7"/>
  <c r="P37" i="7"/>
  <c r="O37" i="7"/>
  <c r="N37" i="7"/>
  <c r="M37" i="7"/>
  <c r="Q36" i="7"/>
  <c r="P36" i="7"/>
  <c r="O36" i="7"/>
  <c r="N36" i="7"/>
  <c r="M36" i="7"/>
  <c r="Q30" i="7"/>
  <c r="C33" i="7" s="1"/>
  <c r="G52" i="8" s="1"/>
  <c r="H52" i="8" s="1"/>
  <c r="P30" i="7"/>
  <c r="O30" i="7"/>
  <c r="N30" i="7"/>
  <c r="M30" i="7"/>
  <c r="Q29" i="7"/>
  <c r="P29" i="7"/>
  <c r="O29" i="7"/>
  <c r="N29" i="7"/>
  <c r="M29" i="7"/>
  <c r="Q28" i="7"/>
  <c r="P28" i="7"/>
  <c r="O28" i="7"/>
  <c r="N28" i="7"/>
  <c r="M28" i="7"/>
  <c r="Q27" i="7"/>
  <c r="P27" i="7"/>
  <c r="O27" i="7"/>
  <c r="N27" i="7"/>
  <c r="M27" i="7"/>
  <c r="Q26" i="7"/>
  <c r="P26" i="7"/>
  <c r="O26" i="7"/>
  <c r="N26" i="7"/>
  <c r="M26" i="7"/>
  <c r="Q25" i="7"/>
  <c r="P25" i="7"/>
  <c r="O25" i="7"/>
  <c r="N25" i="7"/>
  <c r="M25" i="7"/>
  <c r="Q24" i="7"/>
  <c r="P24" i="7"/>
  <c r="O24" i="7"/>
  <c r="N24" i="7"/>
  <c r="M24" i="7"/>
  <c r="Q23" i="7"/>
  <c r="P23" i="7"/>
  <c r="O23" i="7"/>
  <c r="N23" i="7"/>
  <c r="M23" i="7"/>
  <c r="Q22" i="7"/>
  <c r="P22" i="7"/>
  <c r="O22" i="7"/>
  <c r="N22" i="7"/>
  <c r="M22" i="7"/>
  <c r="Q21" i="7"/>
  <c r="P21" i="7"/>
  <c r="O21" i="7"/>
  <c r="N21" i="7"/>
  <c r="M21" i="7"/>
  <c r="Q20" i="7"/>
  <c r="P20" i="7"/>
  <c r="O20" i="7"/>
  <c r="N20" i="7"/>
  <c r="M20" i="7"/>
  <c r="Q19" i="7"/>
  <c r="P19" i="7"/>
  <c r="O19" i="7"/>
  <c r="N19" i="7"/>
  <c r="M19" i="7"/>
  <c r="Q18" i="7"/>
  <c r="P18" i="7"/>
  <c r="O18" i="7"/>
  <c r="N18" i="7"/>
  <c r="M18" i="7"/>
  <c r="Q17" i="7"/>
  <c r="P17" i="7"/>
  <c r="O17" i="7"/>
  <c r="N17" i="7"/>
  <c r="M17" i="7"/>
  <c r="Q16" i="7"/>
  <c r="P16" i="7"/>
  <c r="O16" i="7"/>
  <c r="N16" i="7"/>
  <c r="M16" i="7"/>
  <c r="Q15" i="7"/>
  <c r="P15" i="7"/>
  <c r="O15" i="7"/>
  <c r="N15" i="7"/>
  <c r="M15" i="7"/>
  <c r="Q14" i="7"/>
  <c r="P14" i="7"/>
  <c r="O14" i="7"/>
  <c r="N14" i="7"/>
  <c r="M14" i="7"/>
  <c r="Q13" i="7"/>
  <c r="P13" i="7"/>
  <c r="O13" i="7"/>
  <c r="N13" i="7"/>
  <c r="M13" i="7"/>
  <c r="Q12" i="7"/>
  <c r="P12" i="7"/>
  <c r="O12" i="7"/>
  <c r="N12" i="7"/>
  <c r="M12" i="7"/>
  <c r="Q11" i="7"/>
  <c r="P11" i="7"/>
  <c r="O11" i="7"/>
  <c r="N11" i="7"/>
  <c r="M11" i="7"/>
  <c r="Q10" i="7"/>
  <c r="P10" i="7"/>
  <c r="O10" i="7"/>
  <c r="N10" i="7"/>
  <c r="M10" i="7"/>
  <c r="Q9" i="7"/>
  <c r="P9" i="7"/>
  <c r="O9" i="7"/>
  <c r="N9" i="7"/>
  <c r="M9" i="7"/>
  <c r="Q8" i="7"/>
  <c r="P8" i="7"/>
  <c r="O8" i="7"/>
  <c r="N8" i="7"/>
  <c r="M8" i="7"/>
  <c r="Q7" i="7"/>
  <c r="P7" i="7"/>
  <c r="O7" i="7"/>
  <c r="N7" i="7"/>
  <c r="M7" i="7"/>
  <c r="Q6" i="7"/>
  <c r="P6" i="7"/>
  <c r="O6" i="7"/>
  <c r="N6" i="7"/>
  <c r="M6" i="7"/>
  <c r="Q5" i="7"/>
  <c r="P5" i="7"/>
  <c r="O5" i="7"/>
  <c r="N5" i="7"/>
  <c r="M5" i="7"/>
  <c r="Q4" i="7"/>
  <c r="P4" i="7"/>
  <c r="O4" i="7"/>
  <c r="N4" i="7"/>
  <c r="M4" i="7"/>
  <c r="Q3" i="7"/>
  <c r="P3" i="7"/>
  <c r="O3" i="7"/>
  <c r="N3" i="7"/>
  <c r="M3" i="7"/>
  <c r="P261" i="6"/>
  <c r="O261" i="6"/>
  <c r="N261" i="6"/>
  <c r="M261" i="6"/>
  <c r="P260" i="6"/>
  <c r="O260" i="6"/>
  <c r="N260" i="6"/>
  <c r="M260" i="6"/>
  <c r="P259" i="6"/>
  <c r="O259" i="6"/>
  <c r="N259" i="6"/>
  <c r="M259" i="6"/>
  <c r="P258" i="6"/>
  <c r="O258" i="6"/>
  <c r="N258" i="6"/>
  <c r="M258" i="6"/>
  <c r="P257" i="6"/>
  <c r="O257" i="6"/>
  <c r="N257" i="6"/>
  <c r="M257" i="6"/>
  <c r="P256" i="6"/>
  <c r="O256" i="6"/>
  <c r="N256" i="6"/>
  <c r="M256" i="6"/>
  <c r="P255" i="6"/>
  <c r="O255" i="6"/>
  <c r="N255" i="6"/>
  <c r="M255" i="6"/>
  <c r="P254" i="6"/>
  <c r="O254" i="6"/>
  <c r="N254" i="6"/>
  <c r="M254" i="6"/>
  <c r="P253" i="6"/>
  <c r="O253" i="6"/>
  <c r="N253" i="6"/>
  <c r="M253" i="6"/>
  <c r="P252" i="6"/>
  <c r="O252" i="6"/>
  <c r="N252" i="6"/>
  <c r="M252" i="6"/>
  <c r="P251" i="6"/>
  <c r="O251" i="6"/>
  <c r="N251" i="6"/>
  <c r="M251" i="6"/>
  <c r="P250" i="6"/>
  <c r="O250" i="6"/>
  <c r="N250" i="6"/>
  <c r="M250" i="6"/>
  <c r="P249" i="6"/>
  <c r="O249" i="6"/>
  <c r="N249" i="6"/>
  <c r="M249" i="6"/>
  <c r="Q248" i="6"/>
  <c r="P248" i="6"/>
  <c r="O248" i="6"/>
  <c r="N248" i="6"/>
  <c r="M248" i="6"/>
  <c r="P247" i="6"/>
  <c r="O247" i="6"/>
  <c r="N247" i="6"/>
  <c r="M247" i="6"/>
  <c r="P246" i="6"/>
  <c r="O246" i="6"/>
  <c r="N246" i="6"/>
  <c r="M246" i="6"/>
  <c r="P245" i="6"/>
  <c r="O245" i="6"/>
  <c r="N245" i="6"/>
  <c r="M245" i="6"/>
  <c r="P244" i="6"/>
  <c r="O244" i="6"/>
  <c r="N244" i="6"/>
  <c r="M244" i="6"/>
  <c r="P243" i="6"/>
  <c r="O243" i="6"/>
  <c r="N243" i="6"/>
  <c r="M243" i="6"/>
  <c r="P242" i="6"/>
  <c r="O242" i="6"/>
  <c r="N242" i="6"/>
  <c r="M242" i="6"/>
  <c r="P241" i="6"/>
  <c r="O241" i="6"/>
  <c r="N241" i="6"/>
  <c r="M241" i="6"/>
  <c r="P240" i="6"/>
  <c r="O240" i="6"/>
  <c r="N240" i="6"/>
  <c r="M240" i="6"/>
  <c r="P239" i="6"/>
  <c r="O239" i="6"/>
  <c r="N239" i="6"/>
  <c r="M239" i="6"/>
  <c r="P238" i="6"/>
  <c r="O238" i="6"/>
  <c r="N238" i="6"/>
  <c r="M238" i="6"/>
  <c r="P237" i="6"/>
  <c r="O237" i="6"/>
  <c r="N237" i="6"/>
  <c r="M237" i="6"/>
  <c r="P236" i="6"/>
  <c r="O236" i="6"/>
  <c r="N236" i="6"/>
  <c r="M236" i="6"/>
  <c r="P235" i="6"/>
  <c r="O235" i="6"/>
  <c r="N235" i="6"/>
  <c r="M235" i="6"/>
  <c r="N234" i="6"/>
  <c r="Q228" i="6"/>
  <c r="C231" i="6" s="1"/>
  <c r="G48" i="8" s="1"/>
  <c r="H48" i="8" s="1"/>
  <c r="P228" i="6"/>
  <c r="O228" i="6"/>
  <c r="N228" i="6"/>
  <c r="M228" i="6"/>
  <c r="Q227" i="6"/>
  <c r="P227" i="6"/>
  <c r="O227" i="6"/>
  <c r="N227" i="6"/>
  <c r="M227" i="6"/>
  <c r="Q226" i="6"/>
  <c r="P226" i="6"/>
  <c r="O226" i="6"/>
  <c r="N226" i="6"/>
  <c r="M226" i="6"/>
  <c r="Q225" i="6"/>
  <c r="P225" i="6"/>
  <c r="O225" i="6"/>
  <c r="N225" i="6"/>
  <c r="M225" i="6"/>
  <c r="Q224" i="6"/>
  <c r="P224" i="6"/>
  <c r="O224" i="6"/>
  <c r="N224" i="6"/>
  <c r="M224" i="6"/>
  <c r="Q223" i="6"/>
  <c r="P223" i="6"/>
  <c r="O223" i="6"/>
  <c r="N223" i="6"/>
  <c r="M223" i="6"/>
  <c r="Q222" i="6"/>
  <c r="P222" i="6"/>
  <c r="O222" i="6"/>
  <c r="N222" i="6"/>
  <c r="M222" i="6"/>
  <c r="Q221" i="6"/>
  <c r="P221" i="6"/>
  <c r="O221" i="6"/>
  <c r="N221" i="6"/>
  <c r="M221" i="6"/>
  <c r="Q220" i="6"/>
  <c r="P220" i="6"/>
  <c r="O220" i="6"/>
  <c r="N220" i="6"/>
  <c r="M220" i="6"/>
  <c r="Q219" i="6"/>
  <c r="P219" i="6"/>
  <c r="O219" i="6"/>
  <c r="N219" i="6"/>
  <c r="M219" i="6"/>
  <c r="Q218" i="6"/>
  <c r="P218" i="6"/>
  <c r="O218" i="6"/>
  <c r="N218" i="6"/>
  <c r="M218" i="6"/>
  <c r="Q217" i="6"/>
  <c r="P217" i="6"/>
  <c r="O217" i="6"/>
  <c r="N217" i="6"/>
  <c r="M217" i="6"/>
  <c r="Q216" i="6"/>
  <c r="P216" i="6"/>
  <c r="O216" i="6"/>
  <c r="N216" i="6"/>
  <c r="M216" i="6"/>
  <c r="Q215" i="6"/>
  <c r="P215" i="6"/>
  <c r="O215" i="6"/>
  <c r="N215" i="6"/>
  <c r="M215" i="6"/>
  <c r="Q214" i="6"/>
  <c r="P214" i="6"/>
  <c r="O214" i="6"/>
  <c r="N214" i="6"/>
  <c r="M214" i="6"/>
  <c r="Q213" i="6"/>
  <c r="P213" i="6"/>
  <c r="O213" i="6"/>
  <c r="N213" i="6"/>
  <c r="M213" i="6"/>
  <c r="Q212" i="6"/>
  <c r="P212" i="6"/>
  <c r="O212" i="6"/>
  <c r="N212" i="6"/>
  <c r="M212" i="6"/>
  <c r="Q211" i="6"/>
  <c r="P211" i="6"/>
  <c r="O211" i="6"/>
  <c r="N211" i="6"/>
  <c r="M211" i="6"/>
  <c r="Q210" i="6"/>
  <c r="P210" i="6"/>
  <c r="O210" i="6"/>
  <c r="N210" i="6"/>
  <c r="M210" i="6"/>
  <c r="Q209" i="6"/>
  <c r="P209" i="6"/>
  <c r="O209" i="6"/>
  <c r="N209" i="6"/>
  <c r="M209" i="6"/>
  <c r="Q208" i="6"/>
  <c r="P208" i="6"/>
  <c r="O208" i="6"/>
  <c r="N208" i="6"/>
  <c r="M208" i="6"/>
  <c r="Q207" i="6"/>
  <c r="P207" i="6"/>
  <c r="O207" i="6"/>
  <c r="N207" i="6"/>
  <c r="M207" i="6"/>
  <c r="Q206" i="6"/>
  <c r="P206" i="6"/>
  <c r="O206" i="6"/>
  <c r="N206" i="6"/>
  <c r="M206" i="6"/>
  <c r="Q205" i="6"/>
  <c r="P205" i="6"/>
  <c r="O205" i="6"/>
  <c r="N205" i="6"/>
  <c r="M205" i="6"/>
  <c r="Q204" i="6"/>
  <c r="P204" i="6"/>
  <c r="O204" i="6"/>
  <c r="N204" i="6"/>
  <c r="M204" i="6"/>
  <c r="Q203" i="6"/>
  <c r="P203" i="6"/>
  <c r="O203" i="6"/>
  <c r="N203" i="6"/>
  <c r="M203" i="6"/>
  <c r="Q202" i="6"/>
  <c r="P202" i="6"/>
  <c r="O202" i="6"/>
  <c r="N202" i="6"/>
  <c r="M202" i="6"/>
  <c r="Q201" i="6"/>
  <c r="P201" i="6"/>
  <c r="O201" i="6"/>
  <c r="N201" i="6"/>
  <c r="M201" i="6"/>
  <c r="Q195" i="6"/>
  <c r="C198" i="6" s="1"/>
  <c r="G47" i="8" s="1"/>
  <c r="H47" i="8" s="1"/>
  <c r="P195" i="6"/>
  <c r="O195" i="6"/>
  <c r="N195" i="6"/>
  <c r="M195" i="6"/>
  <c r="Q194" i="6"/>
  <c r="P194" i="6"/>
  <c r="O194" i="6"/>
  <c r="N194" i="6"/>
  <c r="M194" i="6"/>
  <c r="Q193" i="6"/>
  <c r="P193" i="6"/>
  <c r="O193" i="6"/>
  <c r="N193" i="6"/>
  <c r="M193" i="6"/>
  <c r="Q192" i="6"/>
  <c r="P192" i="6"/>
  <c r="O192" i="6"/>
  <c r="N192" i="6"/>
  <c r="M192" i="6"/>
  <c r="Q191" i="6"/>
  <c r="P191" i="6"/>
  <c r="O191" i="6"/>
  <c r="N191" i="6"/>
  <c r="M191" i="6"/>
  <c r="Q190" i="6"/>
  <c r="P190" i="6"/>
  <c r="O190" i="6"/>
  <c r="N190" i="6"/>
  <c r="M190" i="6"/>
  <c r="Q189" i="6"/>
  <c r="P189" i="6"/>
  <c r="O189" i="6"/>
  <c r="N189" i="6"/>
  <c r="M189" i="6"/>
  <c r="Q188" i="6"/>
  <c r="P188" i="6"/>
  <c r="O188" i="6"/>
  <c r="N188" i="6"/>
  <c r="M188" i="6"/>
  <c r="Q187" i="6"/>
  <c r="P187" i="6"/>
  <c r="O187" i="6"/>
  <c r="N187" i="6"/>
  <c r="M187" i="6"/>
  <c r="Q186" i="6"/>
  <c r="P186" i="6"/>
  <c r="O186" i="6"/>
  <c r="N186" i="6"/>
  <c r="M186" i="6"/>
  <c r="Q185" i="6"/>
  <c r="P185" i="6"/>
  <c r="O185" i="6"/>
  <c r="N185" i="6"/>
  <c r="M185" i="6"/>
  <c r="Q184" i="6"/>
  <c r="P184" i="6"/>
  <c r="O184" i="6"/>
  <c r="N184" i="6"/>
  <c r="M184" i="6"/>
  <c r="Q183" i="6"/>
  <c r="P183" i="6"/>
  <c r="O183" i="6"/>
  <c r="N183" i="6"/>
  <c r="M183" i="6"/>
  <c r="Q182" i="6"/>
  <c r="P182" i="6"/>
  <c r="O182" i="6"/>
  <c r="N182" i="6"/>
  <c r="M182" i="6"/>
  <c r="Q181" i="6"/>
  <c r="P181" i="6"/>
  <c r="O181" i="6"/>
  <c r="N181" i="6"/>
  <c r="M181" i="6"/>
  <c r="Q180" i="6"/>
  <c r="P180" i="6"/>
  <c r="O180" i="6"/>
  <c r="N180" i="6"/>
  <c r="M180" i="6"/>
  <c r="Q179" i="6"/>
  <c r="P179" i="6"/>
  <c r="O179" i="6"/>
  <c r="N179" i="6"/>
  <c r="M179" i="6"/>
  <c r="Q178" i="6"/>
  <c r="P178" i="6"/>
  <c r="O178" i="6"/>
  <c r="N178" i="6"/>
  <c r="M178" i="6"/>
  <c r="Q177" i="6"/>
  <c r="P177" i="6"/>
  <c r="O177" i="6"/>
  <c r="N177" i="6"/>
  <c r="M177" i="6"/>
  <c r="Q176" i="6"/>
  <c r="P176" i="6"/>
  <c r="O176" i="6"/>
  <c r="N176" i="6"/>
  <c r="M176" i="6"/>
  <c r="Q175" i="6"/>
  <c r="P175" i="6"/>
  <c r="O175" i="6"/>
  <c r="N175" i="6"/>
  <c r="M175" i="6"/>
  <c r="Q174" i="6"/>
  <c r="P174" i="6"/>
  <c r="O174" i="6"/>
  <c r="N174" i="6"/>
  <c r="M174" i="6"/>
  <c r="Q173" i="6"/>
  <c r="P173" i="6"/>
  <c r="O173" i="6"/>
  <c r="N173" i="6"/>
  <c r="M173" i="6"/>
  <c r="Q172" i="6"/>
  <c r="P172" i="6"/>
  <c r="O172" i="6"/>
  <c r="N172" i="6"/>
  <c r="M172" i="6"/>
  <c r="Q171" i="6"/>
  <c r="P171" i="6"/>
  <c r="O171" i="6"/>
  <c r="N171" i="6"/>
  <c r="M171" i="6"/>
  <c r="Q170" i="6"/>
  <c r="P170" i="6"/>
  <c r="O170" i="6"/>
  <c r="N170" i="6"/>
  <c r="M170" i="6"/>
  <c r="Q169" i="6"/>
  <c r="P169" i="6"/>
  <c r="O169" i="6"/>
  <c r="N169" i="6"/>
  <c r="M169" i="6"/>
  <c r="Q168" i="6"/>
  <c r="P168" i="6"/>
  <c r="O168" i="6"/>
  <c r="N168" i="6"/>
  <c r="M168" i="6"/>
  <c r="Q162" i="6"/>
  <c r="C165" i="6" s="1"/>
  <c r="G46" i="8" s="1"/>
  <c r="H46" i="8" s="1"/>
  <c r="P162" i="6"/>
  <c r="O162" i="6"/>
  <c r="N162" i="6"/>
  <c r="M162" i="6"/>
  <c r="Q161" i="6"/>
  <c r="P161" i="6"/>
  <c r="O161" i="6"/>
  <c r="N161" i="6"/>
  <c r="M161" i="6"/>
  <c r="Q160" i="6"/>
  <c r="P160" i="6"/>
  <c r="O160" i="6"/>
  <c r="N160" i="6"/>
  <c r="M160" i="6"/>
  <c r="Q159" i="6"/>
  <c r="P159" i="6"/>
  <c r="O159" i="6"/>
  <c r="N159" i="6"/>
  <c r="M159" i="6"/>
  <c r="Q158" i="6"/>
  <c r="P158" i="6"/>
  <c r="O158" i="6"/>
  <c r="N158" i="6"/>
  <c r="M158" i="6"/>
  <c r="Q157" i="6"/>
  <c r="P157" i="6"/>
  <c r="O157" i="6"/>
  <c r="N157" i="6"/>
  <c r="M157" i="6"/>
  <c r="Q156" i="6"/>
  <c r="P156" i="6"/>
  <c r="O156" i="6"/>
  <c r="N156" i="6"/>
  <c r="M156" i="6"/>
  <c r="Q155" i="6"/>
  <c r="P155" i="6"/>
  <c r="O155" i="6"/>
  <c r="N155" i="6"/>
  <c r="M155" i="6"/>
  <c r="Q154" i="6"/>
  <c r="P154" i="6"/>
  <c r="O154" i="6"/>
  <c r="N154" i="6"/>
  <c r="M154" i="6"/>
  <c r="Q153" i="6"/>
  <c r="P153" i="6"/>
  <c r="O153" i="6"/>
  <c r="N153" i="6"/>
  <c r="M153" i="6"/>
  <c r="Q152" i="6"/>
  <c r="P152" i="6"/>
  <c r="O152" i="6"/>
  <c r="N152" i="6"/>
  <c r="M152" i="6"/>
  <c r="Q151" i="6"/>
  <c r="P151" i="6"/>
  <c r="O151" i="6"/>
  <c r="N151" i="6"/>
  <c r="M151" i="6"/>
  <c r="Q150" i="6"/>
  <c r="P150" i="6"/>
  <c r="O150" i="6"/>
  <c r="N150" i="6"/>
  <c r="M150" i="6"/>
  <c r="Q149" i="6"/>
  <c r="P149" i="6"/>
  <c r="O149" i="6"/>
  <c r="N149" i="6"/>
  <c r="M149" i="6"/>
  <c r="Q148" i="6"/>
  <c r="P148" i="6"/>
  <c r="O148" i="6"/>
  <c r="N148" i="6"/>
  <c r="M148" i="6"/>
  <c r="Q147" i="6"/>
  <c r="P147" i="6"/>
  <c r="O147" i="6"/>
  <c r="N147" i="6"/>
  <c r="M147" i="6"/>
  <c r="Q146" i="6"/>
  <c r="P146" i="6"/>
  <c r="O146" i="6"/>
  <c r="N146" i="6"/>
  <c r="M146" i="6"/>
  <c r="Q145" i="6"/>
  <c r="P145" i="6"/>
  <c r="O145" i="6"/>
  <c r="N145" i="6"/>
  <c r="M145" i="6"/>
  <c r="Q144" i="6"/>
  <c r="P144" i="6"/>
  <c r="O144" i="6"/>
  <c r="N144" i="6"/>
  <c r="M144" i="6"/>
  <c r="Q143" i="6"/>
  <c r="P143" i="6"/>
  <c r="O143" i="6"/>
  <c r="N143" i="6"/>
  <c r="M143" i="6"/>
  <c r="Q142" i="6"/>
  <c r="P142" i="6"/>
  <c r="O142" i="6"/>
  <c r="N142" i="6"/>
  <c r="M142" i="6"/>
  <c r="Q141" i="6"/>
  <c r="P141" i="6"/>
  <c r="O141" i="6"/>
  <c r="N141" i="6"/>
  <c r="M141" i="6"/>
  <c r="Q140" i="6"/>
  <c r="P140" i="6"/>
  <c r="O140" i="6"/>
  <c r="N140" i="6"/>
  <c r="M140" i="6"/>
  <c r="Q139" i="6"/>
  <c r="P139" i="6"/>
  <c r="O139" i="6"/>
  <c r="N139" i="6"/>
  <c r="M139" i="6"/>
  <c r="Q138" i="6"/>
  <c r="P138" i="6"/>
  <c r="O138" i="6"/>
  <c r="N138" i="6"/>
  <c r="M138" i="6"/>
  <c r="Q137" i="6"/>
  <c r="P137" i="6"/>
  <c r="O137" i="6"/>
  <c r="N137" i="6"/>
  <c r="M137" i="6"/>
  <c r="Q136" i="6"/>
  <c r="P136" i="6"/>
  <c r="O136" i="6"/>
  <c r="N136" i="6"/>
  <c r="M136" i="6"/>
  <c r="Q135" i="6"/>
  <c r="P135" i="6"/>
  <c r="O135" i="6"/>
  <c r="N135" i="6"/>
  <c r="M135" i="6"/>
  <c r="Q129" i="6"/>
  <c r="C132" i="6" s="1"/>
  <c r="G45" i="8" s="1"/>
  <c r="H45" i="8" s="1"/>
  <c r="P129" i="6"/>
  <c r="O129" i="6"/>
  <c r="N129" i="6"/>
  <c r="M129" i="6"/>
  <c r="Q128" i="6"/>
  <c r="P128" i="6"/>
  <c r="O128" i="6"/>
  <c r="N128" i="6"/>
  <c r="M128" i="6"/>
  <c r="Q127" i="6"/>
  <c r="P127" i="6"/>
  <c r="O127" i="6"/>
  <c r="N127" i="6"/>
  <c r="M127" i="6"/>
  <c r="Q126" i="6"/>
  <c r="P126" i="6"/>
  <c r="O126" i="6"/>
  <c r="N126" i="6"/>
  <c r="M126" i="6"/>
  <c r="Q125" i="6"/>
  <c r="P125" i="6"/>
  <c r="O125" i="6"/>
  <c r="N125" i="6"/>
  <c r="M125" i="6"/>
  <c r="Q124" i="6"/>
  <c r="P124" i="6"/>
  <c r="O124" i="6"/>
  <c r="N124" i="6"/>
  <c r="M124" i="6"/>
  <c r="Q123" i="6"/>
  <c r="P123" i="6"/>
  <c r="O123" i="6"/>
  <c r="N123" i="6"/>
  <c r="M123" i="6"/>
  <c r="Q122" i="6"/>
  <c r="P122" i="6"/>
  <c r="O122" i="6"/>
  <c r="N122" i="6"/>
  <c r="M122" i="6"/>
  <c r="Q121" i="6"/>
  <c r="P121" i="6"/>
  <c r="O121" i="6"/>
  <c r="N121" i="6"/>
  <c r="M121" i="6"/>
  <c r="Q120" i="6"/>
  <c r="P120" i="6"/>
  <c r="O120" i="6"/>
  <c r="N120" i="6"/>
  <c r="M120" i="6"/>
  <c r="Q119" i="6"/>
  <c r="P119" i="6"/>
  <c r="O119" i="6"/>
  <c r="N119" i="6"/>
  <c r="M119" i="6"/>
  <c r="Q118" i="6"/>
  <c r="P118" i="6"/>
  <c r="O118" i="6"/>
  <c r="N118" i="6"/>
  <c r="M118" i="6"/>
  <c r="Q117" i="6"/>
  <c r="P117" i="6"/>
  <c r="O117" i="6"/>
  <c r="N117" i="6"/>
  <c r="M117" i="6"/>
  <c r="Q116" i="6"/>
  <c r="P116" i="6"/>
  <c r="O116" i="6"/>
  <c r="N116" i="6"/>
  <c r="M116" i="6"/>
  <c r="Q115" i="6"/>
  <c r="P115" i="6"/>
  <c r="O115" i="6"/>
  <c r="N115" i="6"/>
  <c r="M115" i="6"/>
  <c r="Q114" i="6"/>
  <c r="P114" i="6"/>
  <c r="O114" i="6"/>
  <c r="N114" i="6"/>
  <c r="M114" i="6"/>
  <c r="Q113" i="6"/>
  <c r="P113" i="6"/>
  <c r="O113" i="6"/>
  <c r="N113" i="6"/>
  <c r="M113" i="6"/>
  <c r="Q112" i="6"/>
  <c r="P112" i="6"/>
  <c r="O112" i="6"/>
  <c r="N112" i="6"/>
  <c r="M112" i="6"/>
  <c r="Q111" i="6"/>
  <c r="P111" i="6"/>
  <c r="O111" i="6"/>
  <c r="N111" i="6"/>
  <c r="M111" i="6"/>
  <c r="Q110" i="6"/>
  <c r="P110" i="6"/>
  <c r="O110" i="6"/>
  <c r="N110" i="6"/>
  <c r="M110" i="6"/>
  <c r="Q109" i="6"/>
  <c r="P109" i="6"/>
  <c r="O109" i="6"/>
  <c r="N109" i="6"/>
  <c r="M109" i="6"/>
  <c r="Q108" i="6"/>
  <c r="P108" i="6"/>
  <c r="O108" i="6"/>
  <c r="N108" i="6"/>
  <c r="M108" i="6"/>
  <c r="Q107" i="6"/>
  <c r="P107" i="6"/>
  <c r="O107" i="6"/>
  <c r="N107" i="6"/>
  <c r="M107" i="6"/>
  <c r="Q106" i="6"/>
  <c r="P106" i="6"/>
  <c r="O106" i="6"/>
  <c r="N106" i="6"/>
  <c r="M106" i="6"/>
  <c r="Q105" i="6"/>
  <c r="P105" i="6"/>
  <c r="O105" i="6"/>
  <c r="N105" i="6"/>
  <c r="M105" i="6"/>
  <c r="Q104" i="6"/>
  <c r="P104" i="6"/>
  <c r="O104" i="6"/>
  <c r="N104" i="6"/>
  <c r="M104" i="6"/>
  <c r="Q103" i="6"/>
  <c r="P103" i="6"/>
  <c r="O103" i="6"/>
  <c r="N103" i="6"/>
  <c r="M103" i="6"/>
  <c r="Q102" i="6"/>
  <c r="P102" i="6"/>
  <c r="O102" i="6"/>
  <c r="N102" i="6"/>
  <c r="M102" i="6"/>
  <c r="Q96" i="6"/>
  <c r="C99" i="6" s="1"/>
  <c r="G44" i="8" s="1"/>
  <c r="H44" i="8" s="1"/>
  <c r="P96" i="6"/>
  <c r="O96" i="6"/>
  <c r="N96" i="6"/>
  <c r="M96" i="6"/>
  <c r="Q95" i="6"/>
  <c r="P95" i="6"/>
  <c r="O95" i="6"/>
  <c r="N95" i="6"/>
  <c r="M95" i="6"/>
  <c r="Q94" i="6"/>
  <c r="P94" i="6"/>
  <c r="O94" i="6"/>
  <c r="N94" i="6"/>
  <c r="M94" i="6"/>
  <c r="Q93" i="6"/>
  <c r="P93" i="6"/>
  <c r="O93" i="6"/>
  <c r="N93" i="6"/>
  <c r="M93" i="6"/>
  <c r="Q92" i="6"/>
  <c r="P92" i="6"/>
  <c r="O92" i="6"/>
  <c r="N92" i="6"/>
  <c r="M92" i="6"/>
  <c r="Q91" i="6"/>
  <c r="P91" i="6"/>
  <c r="O91" i="6"/>
  <c r="N91" i="6"/>
  <c r="M91" i="6"/>
  <c r="Q90" i="6"/>
  <c r="P90" i="6"/>
  <c r="O90" i="6"/>
  <c r="N90" i="6"/>
  <c r="M90" i="6"/>
  <c r="Q89" i="6"/>
  <c r="P89" i="6"/>
  <c r="O89" i="6"/>
  <c r="N89" i="6"/>
  <c r="M89" i="6"/>
  <c r="Q88" i="6"/>
  <c r="P88" i="6"/>
  <c r="O88" i="6"/>
  <c r="N88" i="6"/>
  <c r="M88" i="6"/>
  <c r="Q87" i="6"/>
  <c r="P87" i="6"/>
  <c r="O87" i="6"/>
  <c r="N87" i="6"/>
  <c r="M87" i="6"/>
  <c r="Q86" i="6"/>
  <c r="P86" i="6"/>
  <c r="O86" i="6"/>
  <c r="N86" i="6"/>
  <c r="M86" i="6"/>
  <c r="Q85" i="6"/>
  <c r="P85" i="6"/>
  <c r="O85" i="6"/>
  <c r="N85" i="6"/>
  <c r="M85" i="6"/>
  <c r="Q84" i="6"/>
  <c r="P84" i="6"/>
  <c r="O84" i="6"/>
  <c r="N84" i="6"/>
  <c r="M84" i="6"/>
  <c r="Q83" i="6"/>
  <c r="P83" i="6"/>
  <c r="O83" i="6"/>
  <c r="N83" i="6"/>
  <c r="M83" i="6"/>
  <c r="Q82" i="6"/>
  <c r="P82" i="6"/>
  <c r="O82" i="6"/>
  <c r="N82" i="6"/>
  <c r="M82" i="6"/>
  <c r="Q81" i="6"/>
  <c r="P81" i="6"/>
  <c r="O81" i="6"/>
  <c r="N81" i="6"/>
  <c r="M81" i="6"/>
  <c r="Q80" i="6"/>
  <c r="P80" i="6"/>
  <c r="O80" i="6"/>
  <c r="N80" i="6"/>
  <c r="M80" i="6"/>
  <c r="Q79" i="6"/>
  <c r="P79" i="6"/>
  <c r="O79" i="6"/>
  <c r="N79" i="6"/>
  <c r="M79" i="6"/>
  <c r="Q78" i="6"/>
  <c r="P78" i="6"/>
  <c r="O78" i="6"/>
  <c r="N78" i="6"/>
  <c r="M78" i="6"/>
  <c r="Q77" i="6"/>
  <c r="P77" i="6"/>
  <c r="O77" i="6"/>
  <c r="N77" i="6"/>
  <c r="M77" i="6"/>
  <c r="Q76" i="6"/>
  <c r="P76" i="6"/>
  <c r="O76" i="6"/>
  <c r="N76" i="6"/>
  <c r="M76" i="6"/>
  <c r="Q75" i="6"/>
  <c r="P75" i="6"/>
  <c r="O75" i="6"/>
  <c r="N75" i="6"/>
  <c r="M75" i="6"/>
  <c r="Q74" i="6"/>
  <c r="P74" i="6"/>
  <c r="O74" i="6"/>
  <c r="N74" i="6"/>
  <c r="M74" i="6"/>
  <c r="Q73" i="6"/>
  <c r="P73" i="6"/>
  <c r="O73" i="6"/>
  <c r="N73" i="6"/>
  <c r="M73" i="6"/>
  <c r="Q72" i="6"/>
  <c r="P72" i="6"/>
  <c r="O72" i="6"/>
  <c r="N72" i="6"/>
  <c r="M72" i="6"/>
  <c r="Q71" i="6"/>
  <c r="P71" i="6"/>
  <c r="O71" i="6"/>
  <c r="N71" i="6"/>
  <c r="M71" i="6"/>
  <c r="Q70" i="6"/>
  <c r="P70" i="6"/>
  <c r="O70" i="6"/>
  <c r="N70" i="6"/>
  <c r="M70" i="6"/>
  <c r="Q69" i="6"/>
  <c r="P69" i="6"/>
  <c r="O69" i="6"/>
  <c r="N69" i="6"/>
  <c r="M69" i="6"/>
  <c r="Q63" i="6"/>
  <c r="C66" i="6" s="1"/>
  <c r="G43" i="8" s="1"/>
  <c r="H43" i="8" s="1"/>
  <c r="P63" i="6"/>
  <c r="O63" i="6"/>
  <c r="N63" i="6"/>
  <c r="M63" i="6"/>
  <c r="Q62" i="6"/>
  <c r="P62" i="6"/>
  <c r="O62" i="6"/>
  <c r="N62" i="6"/>
  <c r="M62" i="6"/>
  <c r="Q61" i="6"/>
  <c r="P61" i="6"/>
  <c r="O61" i="6"/>
  <c r="N61" i="6"/>
  <c r="M61" i="6"/>
  <c r="Q60" i="6"/>
  <c r="P60" i="6"/>
  <c r="O60" i="6"/>
  <c r="N60" i="6"/>
  <c r="M60" i="6"/>
  <c r="Q59" i="6"/>
  <c r="P59" i="6"/>
  <c r="O59" i="6"/>
  <c r="N59" i="6"/>
  <c r="M59" i="6"/>
  <c r="Q58" i="6"/>
  <c r="P58" i="6"/>
  <c r="O58" i="6"/>
  <c r="N58" i="6"/>
  <c r="M58" i="6"/>
  <c r="Q57" i="6"/>
  <c r="P57" i="6"/>
  <c r="O57" i="6"/>
  <c r="N57" i="6"/>
  <c r="M57" i="6"/>
  <c r="Q56" i="6"/>
  <c r="P56" i="6"/>
  <c r="O56" i="6"/>
  <c r="N56" i="6"/>
  <c r="M56" i="6"/>
  <c r="Q55" i="6"/>
  <c r="P55" i="6"/>
  <c r="O55" i="6"/>
  <c r="N55" i="6"/>
  <c r="M55" i="6"/>
  <c r="Q54" i="6"/>
  <c r="P54" i="6"/>
  <c r="O54" i="6"/>
  <c r="N54" i="6"/>
  <c r="M54" i="6"/>
  <c r="Q53" i="6"/>
  <c r="P53" i="6"/>
  <c r="O53" i="6"/>
  <c r="N53" i="6"/>
  <c r="M53" i="6"/>
  <c r="Q52" i="6"/>
  <c r="P52" i="6"/>
  <c r="O52" i="6"/>
  <c r="N52" i="6"/>
  <c r="M52" i="6"/>
  <c r="Q51" i="6"/>
  <c r="P51" i="6"/>
  <c r="O51" i="6"/>
  <c r="N51" i="6"/>
  <c r="M51" i="6"/>
  <c r="Q50" i="6"/>
  <c r="P50" i="6"/>
  <c r="O50" i="6"/>
  <c r="N50" i="6"/>
  <c r="M50" i="6"/>
  <c r="Q49" i="6"/>
  <c r="P49" i="6"/>
  <c r="O49" i="6"/>
  <c r="N49" i="6"/>
  <c r="M49" i="6"/>
  <c r="Q48" i="6"/>
  <c r="P48" i="6"/>
  <c r="O48" i="6"/>
  <c r="N48" i="6"/>
  <c r="M48" i="6"/>
  <c r="Q47" i="6"/>
  <c r="P47" i="6"/>
  <c r="O47" i="6"/>
  <c r="N47" i="6"/>
  <c r="M47" i="6"/>
  <c r="Q46" i="6"/>
  <c r="P46" i="6"/>
  <c r="O46" i="6"/>
  <c r="N46" i="6"/>
  <c r="M46" i="6"/>
  <c r="Q45" i="6"/>
  <c r="P45" i="6"/>
  <c r="O45" i="6"/>
  <c r="N45" i="6"/>
  <c r="M45" i="6"/>
  <c r="Q44" i="6"/>
  <c r="P44" i="6"/>
  <c r="O44" i="6"/>
  <c r="N44" i="6"/>
  <c r="M44" i="6"/>
  <c r="Q43" i="6"/>
  <c r="P43" i="6"/>
  <c r="O43" i="6"/>
  <c r="N43" i="6"/>
  <c r="M43" i="6"/>
  <c r="Q42" i="6"/>
  <c r="P42" i="6"/>
  <c r="O42" i="6"/>
  <c r="N42" i="6"/>
  <c r="M42" i="6"/>
  <c r="Q41" i="6"/>
  <c r="P41" i="6"/>
  <c r="O41" i="6"/>
  <c r="N41" i="6"/>
  <c r="M41" i="6"/>
  <c r="Q40" i="6"/>
  <c r="P40" i="6"/>
  <c r="O40" i="6"/>
  <c r="N40" i="6"/>
  <c r="M40" i="6"/>
  <c r="Q39" i="6"/>
  <c r="P39" i="6"/>
  <c r="O39" i="6"/>
  <c r="N39" i="6"/>
  <c r="M39" i="6"/>
  <c r="Q38" i="6"/>
  <c r="P38" i="6"/>
  <c r="O38" i="6"/>
  <c r="N38" i="6"/>
  <c r="M38" i="6"/>
  <c r="Q37" i="6"/>
  <c r="P37" i="6"/>
  <c r="O37" i="6"/>
  <c r="N37" i="6"/>
  <c r="M37" i="6"/>
  <c r="Q36" i="6"/>
  <c r="P36" i="6"/>
  <c r="O36" i="6"/>
  <c r="N36" i="6"/>
  <c r="M36" i="6"/>
  <c r="Q30" i="6"/>
  <c r="C33" i="6" s="1"/>
  <c r="G42" i="8" s="1"/>
  <c r="H42" i="8" s="1"/>
  <c r="P30" i="6"/>
  <c r="O30" i="6"/>
  <c r="N30" i="6"/>
  <c r="M30" i="6"/>
  <c r="Q29" i="6"/>
  <c r="P29" i="6"/>
  <c r="O29" i="6"/>
  <c r="N29" i="6"/>
  <c r="M29" i="6"/>
  <c r="Q28" i="6"/>
  <c r="P28" i="6"/>
  <c r="O28" i="6"/>
  <c r="N28" i="6"/>
  <c r="M28" i="6"/>
  <c r="Q27" i="6"/>
  <c r="P27" i="6"/>
  <c r="O27" i="6"/>
  <c r="N27" i="6"/>
  <c r="M27" i="6"/>
  <c r="Q26" i="6"/>
  <c r="P26" i="6"/>
  <c r="O26" i="6"/>
  <c r="N26" i="6"/>
  <c r="M26" i="6"/>
  <c r="Q25" i="6"/>
  <c r="P25" i="6"/>
  <c r="O25" i="6"/>
  <c r="N25" i="6"/>
  <c r="M25" i="6"/>
  <c r="Q24" i="6"/>
  <c r="P24" i="6"/>
  <c r="O24" i="6"/>
  <c r="N24" i="6"/>
  <c r="M24" i="6"/>
  <c r="Q23" i="6"/>
  <c r="P23" i="6"/>
  <c r="O23" i="6"/>
  <c r="N23" i="6"/>
  <c r="M23" i="6"/>
  <c r="Q22" i="6"/>
  <c r="P22" i="6"/>
  <c r="O22" i="6"/>
  <c r="N22" i="6"/>
  <c r="M22" i="6"/>
  <c r="Q21" i="6"/>
  <c r="P21" i="6"/>
  <c r="O21" i="6"/>
  <c r="N21" i="6"/>
  <c r="M21" i="6"/>
  <c r="Q20" i="6"/>
  <c r="P20" i="6"/>
  <c r="O20" i="6"/>
  <c r="N20" i="6"/>
  <c r="M20" i="6"/>
  <c r="Q19" i="6"/>
  <c r="P19" i="6"/>
  <c r="O19" i="6"/>
  <c r="N19" i="6"/>
  <c r="M19" i="6"/>
  <c r="Q18" i="6"/>
  <c r="P18" i="6"/>
  <c r="O18" i="6"/>
  <c r="N18" i="6"/>
  <c r="M18" i="6"/>
  <c r="Q17" i="6"/>
  <c r="P17" i="6"/>
  <c r="O17" i="6"/>
  <c r="N17" i="6"/>
  <c r="M17" i="6"/>
  <c r="Q16" i="6"/>
  <c r="P16" i="6"/>
  <c r="O16" i="6"/>
  <c r="N16" i="6"/>
  <c r="M16" i="6"/>
  <c r="Q15" i="6"/>
  <c r="P15" i="6"/>
  <c r="O15" i="6"/>
  <c r="N15" i="6"/>
  <c r="M15" i="6"/>
  <c r="Q14" i="6"/>
  <c r="P14" i="6"/>
  <c r="O14" i="6"/>
  <c r="N14" i="6"/>
  <c r="M14" i="6"/>
  <c r="Q13" i="6"/>
  <c r="P13" i="6"/>
  <c r="O13" i="6"/>
  <c r="N13" i="6"/>
  <c r="M13" i="6"/>
  <c r="Q12" i="6"/>
  <c r="P12" i="6"/>
  <c r="O12" i="6"/>
  <c r="N12" i="6"/>
  <c r="M12" i="6"/>
  <c r="Q11" i="6"/>
  <c r="P11" i="6"/>
  <c r="O11" i="6"/>
  <c r="N11" i="6"/>
  <c r="M11" i="6"/>
  <c r="Q10" i="6"/>
  <c r="P10" i="6"/>
  <c r="O10" i="6"/>
  <c r="N10" i="6"/>
  <c r="M10" i="6"/>
  <c r="Q9" i="6"/>
  <c r="P9" i="6"/>
  <c r="O9" i="6"/>
  <c r="N9" i="6"/>
  <c r="M9" i="6"/>
  <c r="Q8" i="6"/>
  <c r="P8" i="6"/>
  <c r="O8" i="6"/>
  <c r="N8" i="6"/>
  <c r="M8" i="6"/>
  <c r="Q7" i="6"/>
  <c r="P7" i="6"/>
  <c r="O7" i="6"/>
  <c r="N7" i="6"/>
  <c r="M7" i="6"/>
  <c r="Q6" i="6"/>
  <c r="P6" i="6"/>
  <c r="O6" i="6"/>
  <c r="N6" i="6"/>
  <c r="M6" i="6"/>
  <c r="Q5" i="6"/>
  <c r="P5" i="6"/>
  <c r="O5" i="6"/>
  <c r="N5" i="6"/>
  <c r="M5" i="6"/>
  <c r="Q4" i="6"/>
  <c r="P4" i="6"/>
  <c r="O4" i="6"/>
  <c r="N4" i="6"/>
  <c r="M4" i="6"/>
  <c r="Q3" i="6"/>
  <c r="P3" i="6"/>
  <c r="O3" i="6"/>
  <c r="N3" i="6"/>
  <c r="M3" i="6"/>
  <c r="Q261" i="4"/>
  <c r="C264" i="4" s="1"/>
  <c r="G39" i="8" s="1"/>
  <c r="H39" i="8" s="1"/>
  <c r="P261" i="4"/>
  <c r="O261" i="4"/>
  <c r="N261" i="4"/>
  <c r="M261" i="4"/>
  <c r="Q260" i="4"/>
  <c r="P260" i="4"/>
  <c r="O260" i="4"/>
  <c r="N260" i="4"/>
  <c r="M260" i="4"/>
  <c r="Q259" i="4"/>
  <c r="P259" i="4"/>
  <c r="O259" i="4"/>
  <c r="N259" i="4"/>
  <c r="M259" i="4"/>
  <c r="Q258" i="4"/>
  <c r="P258" i="4"/>
  <c r="O258" i="4"/>
  <c r="N258" i="4"/>
  <c r="M258" i="4"/>
  <c r="Q257" i="4"/>
  <c r="P257" i="4"/>
  <c r="O257" i="4"/>
  <c r="N257" i="4"/>
  <c r="M257" i="4"/>
  <c r="Q256" i="4"/>
  <c r="P256" i="4"/>
  <c r="O256" i="4"/>
  <c r="N256" i="4"/>
  <c r="M256" i="4"/>
  <c r="Q255" i="4"/>
  <c r="P255" i="4"/>
  <c r="O255" i="4"/>
  <c r="N255" i="4"/>
  <c r="M255" i="4"/>
  <c r="Q254" i="4"/>
  <c r="P254" i="4"/>
  <c r="O254" i="4"/>
  <c r="N254" i="4"/>
  <c r="M254" i="4"/>
  <c r="Q253" i="4"/>
  <c r="P253" i="4"/>
  <c r="O253" i="4"/>
  <c r="N253" i="4"/>
  <c r="M253" i="4"/>
  <c r="Q252" i="4"/>
  <c r="P252" i="4"/>
  <c r="O252" i="4"/>
  <c r="N252" i="4"/>
  <c r="M252" i="4"/>
  <c r="Q251" i="4"/>
  <c r="P251" i="4"/>
  <c r="O251" i="4"/>
  <c r="N251" i="4"/>
  <c r="M251" i="4"/>
  <c r="Q250" i="4"/>
  <c r="P250" i="4"/>
  <c r="O250" i="4"/>
  <c r="N250" i="4"/>
  <c r="M250" i="4"/>
  <c r="Q249" i="4"/>
  <c r="P249" i="4"/>
  <c r="O249" i="4"/>
  <c r="N249" i="4"/>
  <c r="M249" i="4"/>
  <c r="Q248" i="4"/>
  <c r="P248" i="4"/>
  <c r="O248" i="4"/>
  <c r="N248" i="4"/>
  <c r="M248" i="4"/>
  <c r="Q247" i="4"/>
  <c r="P247" i="4"/>
  <c r="O247" i="4"/>
  <c r="N247" i="4"/>
  <c r="M247" i="4"/>
  <c r="Q246" i="4"/>
  <c r="P246" i="4"/>
  <c r="O246" i="4"/>
  <c r="N246" i="4"/>
  <c r="M246" i="4"/>
  <c r="Q245" i="4"/>
  <c r="P245" i="4"/>
  <c r="O245" i="4"/>
  <c r="N245" i="4"/>
  <c r="M245" i="4"/>
  <c r="Q244" i="4"/>
  <c r="P244" i="4"/>
  <c r="O244" i="4"/>
  <c r="N244" i="4"/>
  <c r="M244" i="4"/>
  <c r="Q243" i="4"/>
  <c r="P243" i="4"/>
  <c r="O243" i="4"/>
  <c r="N243" i="4"/>
  <c r="M243" i="4"/>
  <c r="Q242" i="4"/>
  <c r="P242" i="4"/>
  <c r="O242" i="4"/>
  <c r="N242" i="4"/>
  <c r="M242" i="4"/>
  <c r="Q241" i="4"/>
  <c r="P241" i="4"/>
  <c r="O241" i="4"/>
  <c r="N241" i="4"/>
  <c r="M241" i="4"/>
  <c r="Q240" i="4"/>
  <c r="P240" i="4"/>
  <c r="O240" i="4"/>
  <c r="N240" i="4"/>
  <c r="M240" i="4"/>
  <c r="Q239" i="4"/>
  <c r="P239" i="4"/>
  <c r="O239" i="4"/>
  <c r="N239" i="4"/>
  <c r="M239" i="4"/>
  <c r="Q238" i="4"/>
  <c r="P238" i="4"/>
  <c r="O238" i="4"/>
  <c r="N238" i="4"/>
  <c r="M238" i="4"/>
  <c r="Q237" i="4"/>
  <c r="P237" i="4"/>
  <c r="O237" i="4"/>
  <c r="N237" i="4"/>
  <c r="M237" i="4"/>
  <c r="Q236" i="4"/>
  <c r="P236" i="4"/>
  <c r="O236" i="4"/>
  <c r="N236" i="4"/>
  <c r="M236" i="4"/>
  <c r="Q235" i="4"/>
  <c r="P235" i="4"/>
  <c r="O235" i="4"/>
  <c r="N235" i="4"/>
  <c r="M235" i="4"/>
  <c r="Q234" i="4"/>
  <c r="P234" i="4"/>
  <c r="O234" i="4"/>
  <c r="N234" i="4"/>
  <c r="M234" i="4"/>
  <c r="Q228" i="4"/>
  <c r="C231" i="4" s="1"/>
  <c r="G38" i="8" s="1"/>
  <c r="H38" i="8" s="1"/>
  <c r="P228" i="4"/>
  <c r="O228" i="4"/>
  <c r="N228" i="4"/>
  <c r="M228" i="4"/>
  <c r="Q227" i="4"/>
  <c r="P227" i="4"/>
  <c r="O227" i="4"/>
  <c r="N227" i="4"/>
  <c r="M227" i="4"/>
  <c r="Q226" i="4"/>
  <c r="P226" i="4"/>
  <c r="O226" i="4"/>
  <c r="N226" i="4"/>
  <c r="M226" i="4"/>
  <c r="Q225" i="4"/>
  <c r="P225" i="4"/>
  <c r="O225" i="4"/>
  <c r="N225" i="4"/>
  <c r="M225" i="4"/>
  <c r="Q224" i="4"/>
  <c r="P224" i="4"/>
  <c r="O224" i="4"/>
  <c r="N224" i="4"/>
  <c r="M224" i="4"/>
  <c r="Q223" i="4"/>
  <c r="P223" i="4"/>
  <c r="O223" i="4"/>
  <c r="N223" i="4"/>
  <c r="M223" i="4"/>
  <c r="Q222" i="4"/>
  <c r="P222" i="4"/>
  <c r="O222" i="4"/>
  <c r="N222" i="4"/>
  <c r="M222" i="4"/>
  <c r="Q221" i="4"/>
  <c r="P221" i="4"/>
  <c r="O221" i="4"/>
  <c r="N221" i="4"/>
  <c r="M221" i="4"/>
  <c r="Q220" i="4"/>
  <c r="P220" i="4"/>
  <c r="O220" i="4"/>
  <c r="N220" i="4"/>
  <c r="M220" i="4"/>
  <c r="Q219" i="4"/>
  <c r="P219" i="4"/>
  <c r="O219" i="4"/>
  <c r="N219" i="4"/>
  <c r="M219" i="4"/>
  <c r="Q218" i="4"/>
  <c r="P218" i="4"/>
  <c r="O218" i="4"/>
  <c r="N218" i="4"/>
  <c r="M218" i="4"/>
  <c r="Q217" i="4"/>
  <c r="P217" i="4"/>
  <c r="O217" i="4"/>
  <c r="N217" i="4"/>
  <c r="M217" i="4"/>
  <c r="Q216" i="4"/>
  <c r="P216" i="4"/>
  <c r="O216" i="4"/>
  <c r="N216" i="4"/>
  <c r="M216" i="4"/>
  <c r="Q215" i="4"/>
  <c r="P215" i="4"/>
  <c r="O215" i="4"/>
  <c r="N215" i="4"/>
  <c r="M215" i="4"/>
  <c r="Q214" i="4"/>
  <c r="P214" i="4"/>
  <c r="O214" i="4"/>
  <c r="N214" i="4"/>
  <c r="M214" i="4"/>
  <c r="Q213" i="4"/>
  <c r="P213" i="4"/>
  <c r="O213" i="4"/>
  <c r="N213" i="4"/>
  <c r="M213" i="4"/>
  <c r="Q212" i="4"/>
  <c r="P212" i="4"/>
  <c r="O212" i="4"/>
  <c r="N212" i="4"/>
  <c r="M212" i="4"/>
  <c r="Q211" i="4"/>
  <c r="P211" i="4"/>
  <c r="O211" i="4"/>
  <c r="N211" i="4"/>
  <c r="M211" i="4"/>
  <c r="Q210" i="4"/>
  <c r="P210" i="4"/>
  <c r="O210" i="4"/>
  <c r="N210" i="4"/>
  <c r="M210" i="4"/>
  <c r="Q209" i="4"/>
  <c r="P209" i="4"/>
  <c r="O209" i="4"/>
  <c r="N209" i="4"/>
  <c r="M209" i="4"/>
  <c r="Q208" i="4"/>
  <c r="P208" i="4"/>
  <c r="O208" i="4"/>
  <c r="N208" i="4"/>
  <c r="M208" i="4"/>
  <c r="Q207" i="4"/>
  <c r="P207" i="4"/>
  <c r="O207" i="4"/>
  <c r="N207" i="4"/>
  <c r="M207" i="4"/>
  <c r="Q206" i="4"/>
  <c r="P206" i="4"/>
  <c r="O206" i="4"/>
  <c r="N206" i="4"/>
  <c r="M206" i="4"/>
  <c r="Q205" i="4"/>
  <c r="P205" i="4"/>
  <c r="O205" i="4"/>
  <c r="N205" i="4"/>
  <c r="M205" i="4"/>
  <c r="Q204" i="4"/>
  <c r="P204" i="4"/>
  <c r="O204" i="4"/>
  <c r="N204" i="4"/>
  <c r="M204" i="4"/>
  <c r="Q203" i="4"/>
  <c r="P203" i="4"/>
  <c r="O203" i="4"/>
  <c r="N203" i="4"/>
  <c r="M203" i="4"/>
  <c r="Q202" i="4"/>
  <c r="P202" i="4"/>
  <c r="O202" i="4"/>
  <c r="N202" i="4"/>
  <c r="M202" i="4"/>
  <c r="Q201" i="4"/>
  <c r="P201" i="4"/>
  <c r="O201" i="4"/>
  <c r="N201" i="4"/>
  <c r="M201" i="4"/>
  <c r="Q195" i="4"/>
  <c r="C198" i="4" s="1"/>
  <c r="G37" i="8" s="1"/>
  <c r="H37" i="8" s="1"/>
  <c r="P195" i="4"/>
  <c r="O195" i="4"/>
  <c r="N195" i="4"/>
  <c r="M195" i="4"/>
  <c r="Q194" i="4"/>
  <c r="P194" i="4"/>
  <c r="O194" i="4"/>
  <c r="N194" i="4"/>
  <c r="M194" i="4"/>
  <c r="Q193" i="4"/>
  <c r="P193" i="4"/>
  <c r="O193" i="4"/>
  <c r="N193" i="4"/>
  <c r="M193" i="4"/>
  <c r="Q192" i="4"/>
  <c r="P192" i="4"/>
  <c r="O192" i="4"/>
  <c r="N192" i="4"/>
  <c r="M192" i="4"/>
  <c r="Q191" i="4"/>
  <c r="P191" i="4"/>
  <c r="O191" i="4"/>
  <c r="N191" i="4"/>
  <c r="M191" i="4"/>
  <c r="Q190" i="4"/>
  <c r="P190" i="4"/>
  <c r="O190" i="4"/>
  <c r="N190" i="4"/>
  <c r="M190" i="4"/>
  <c r="Q189" i="4"/>
  <c r="P189" i="4"/>
  <c r="O189" i="4"/>
  <c r="N189" i="4"/>
  <c r="M189" i="4"/>
  <c r="Q188" i="4"/>
  <c r="P188" i="4"/>
  <c r="O188" i="4"/>
  <c r="N188" i="4"/>
  <c r="M188" i="4"/>
  <c r="Q187" i="4"/>
  <c r="P187" i="4"/>
  <c r="O187" i="4"/>
  <c r="N187" i="4"/>
  <c r="M187" i="4"/>
  <c r="Q186" i="4"/>
  <c r="P186" i="4"/>
  <c r="O186" i="4"/>
  <c r="N186" i="4"/>
  <c r="M186" i="4"/>
  <c r="Q185" i="4"/>
  <c r="P185" i="4"/>
  <c r="O185" i="4"/>
  <c r="N185" i="4"/>
  <c r="M185" i="4"/>
  <c r="Q184" i="4"/>
  <c r="P184" i="4"/>
  <c r="O184" i="4"/>
  <c r="N184" i="4"/>
  <c r="M184" i="4"/>
  <c r="Q183" i="4"/>
  <c r="P183" i="4"/>
  <c r="O183" i="4"/>
  <c r="N183" i="4"/>
  <c r="M183" i="4"/>
  <c r="Q182" i="4"/>
  <c r="P182" i="4"/>
  <c r="O182" i="4"/>
  <c r="N182" i="4"/>
  <c r="M182" i="4"/>
  <c r="Q181" i="4"/>
  <c r="P181" i="4"/>
  <c r="O181" i="4"/>
  <c r="N181" i="4"/>
  <c r="M181" i="4"/>
  <c r="Q180" i="4"/>
  <c r="P180" i="4"/>
  <c r="O180" i="4"/>
  <c r="N180" i="4"/>
  <c r="M180" i="4"/>
  <c r="Q179" i="4"/>
  <c r="P179" i="4"/>
  <c r="O179" i="4"/>
  <c r="N179" i="4"/>
  <c r="M179" i="4"/>
  <c r="Q178" i="4"/>
  <c r="P178" i="4"/>
  <c r="O178" i="4"/>
  <c r="N178" i="4"/>
  <c r="M178" i="4"/>
  <c r="Q177" i="4"/>
  <c r="P177" i="4"/>
  <c r="O177" i="4"/>
  <c r="N177" i="4"/>
  <c r="M177" i="4"/>
  <c r="Q176" i="4"/>
  <c r="P176" i="4"/>
  <c r="O176" i="4"/>
  <c r="N176" i="4"/>
  <c r="M176" i="4"/>
  <c r="Q175" i="4"/>
  <c r="P175" i="4"/>
  <c r="O175" i="4"/>
  <c r="N175" i="4"/>
  <c r="M175" i="4"/>
  <c r="Q174" i="4"/>
  <c r="P174" i="4"/>
  <c r="O174" i="4"/>
  <c r="N174" i="4"/>
  <c r="M174" i="4"/>
  <c r="Q173" i="4"/>
  <c r="P173" i="4"/>
  <c r="O173" i="4"/>
  <c r="N173" i="4"/>
  <c r="M173" i="4"/>
  <c r="Q172" i="4"/>
  <c r="P172" i="4"/>
  <c r="O172" i="4"/>
  <c r="N172" i="4"/>
  <c r="M172" i="4"/>
  <c r="Q171" i="4"/>
  <c r="P171" i="4"/>
  <c r="O171" i="4"/>
  <c r="N171" i="4"/>
  <c r="M171" i="4"/>
  <c r="Q170" i="4"/>
  <c r="P170" i="4"/>
  <c r="O170" i="4"/>
  <c r="N170" i="4"/>
  <c r="M170" i="4"/>
  <c r="Q169" i="4"/>
  <c r="P169" i="4"/>
  <c r="O169" i="4"/>
  <c r="N169" i="4"/>
  <c r="M169" i="4"/>
  <c r="Q168" i="4"/>
  <c r="P168" i="4"/>
  <c r="O168" i="4"/>
  <c r="N168" i="4"/>
  <c r="M168" i="4"/>
  <c r="Q162" i="4"/>
  <c r="C165" i="4" s="1"/>
  <c r="G36" i="8" s="1"/>
  <c r="H36" i="8" s="1"/>
  <c r="P162" i="4"/>
  <c r="O162" i="4"/>
  <c r="N162" i="4"/>
  <c r="M162" i="4"/>
  <c r="Q161" i="4"/>
  <c r="P161" i="4"/>
  <c r="O161" i="4"/>
  <c r="N161" i="4"/>
  <c r="M161" i="4"/>
  <c r="Q160" i="4"/>
  <c r="P160" i="4"/>
  <c r="O160" i="4"/>
  <c r="N160" i="4"/>
  <c r="M160" i="4"/>
  <c r="Q159" i="4"/>
  <c r="P159" i="4"/>
  <c r="O159" i="4"/>
  <c r="N159" i="4"/>
  <c r="M159" i="4"/>
  <c r="Q158" i="4"/>
  <c r="P158" i="4"/>
  <c r="O158" i="4"/>
  <c r="N158" i="4"/>
  <c r="M158" i="4"/>
  <c r="Q157" i="4"/>
  <c r="P157" i="4"/>
  <c r="O157" i="4"/>
  <c r="N157" i="4"/>
  <c r="M157" i="4"/>
  <c r="Q156" i="4"/>
  <c r="P156" i="4"/>
  <c r="O156" i="4"/>
  <c r="N156" i="4"/>
  <c r="M156" i="4"/>
  <c r="Q155" i="4"/>
  <c r="P155" i="4"/>
  <c r="O155" i="4"/>
  <c r="N155" i="4"/>
  <c r="M155" i="4"/>
  <c r="Q154" i="4"/>
  <c r="P154" i="4"/>
  <c r="O154" i="4"/>
  <c r="N154" i="4"/>
  <c r="M154" i="4"/>
  <c r="Q153" i="4"/>
  <c r="P153" i="4"/>
  <c r="O153" i="4"/>
  <c r="N153" i="4"/>
  <c r="M153" i="4"/>
  <c r="Q152" i="4"/>
  <c r="P152" i="4"/>
  <c r="O152" i="4"/>
  <c r="N152" i="4"/>
  <c r="M152" i="4"/>
  <c r="Q151" i="4"/>
  <c r="P151" i="4"/>
  <c r="O151" i="4"/>
  <c r="N151" i="4"/>
  <c r="M151" i="4"/>
  <c r="Q150" i="4"/>
  <c r="P150" i="4"/>
  <c r="O150" i="4"/>
  <c r="N150" i="4"/>
  <c r="M150" i="4"/>
  <c r="Q149" i="4"/>
  <c r="P149" i="4"/>
  <c r="O149" i="4"/>
  <c r="N149" i="4"/>
  <c r="M149" i="4"/>
  <c r="Q148" i="4"/>
  <c r="P148" i="4"/>
  <c r="O148" i="4"/>
  <c r="N148" i="4"/>
  <c r="M148" i="4"/>
  <c r="Q147" i="4"/>
  <c r="P147" i="4"/>
  <c r="O147" i="4"/>
  <c r="N147" i="4"/>
  <c r="M147" i="4"/>
  <c r="Q146" i="4"/>
  <c r="P146" i="4"/>
  <c r="O146" i="4"/>
  <c r="N146" i="4"/>
  <c r="M146" i="4"/>
  <c r="Q145" i="4"/>
  <c r="P145" i="4"/>
  <c r="O145" i="4"/>
  <c r="N145" i="4"/>
  <c r="M145" i="4"/>
  <c r="Q144" i="4"/>
  <c r="P144" i="4"/>
  <c r="O144" i="4"/>
  <c r="N144" i="4"/>
  <c r="M144" i="4"/>
  <c r="Q143" i="4"/>
  <c r="P143" i="4"/>
  <c r="O143" i="4"/>
  <c r="N143" i="4"/>
  <c r="M143" i="4"/>
  <c r="Q142" i="4"/>
  <c r="P142" i="4"/>
  <c r="O142" i="4"/>
  <c r="N142" i="4"/>
  <c r="M142" i="4"/>
  <c r="Q141" i="4"/>
  <c r="P141" i="4"/>
  <c r="O141" i="4"/>
  <c r="N141" i="4"/>
  <c r="M141" i="4"/>
  <c r="Q140" i="4"/>
  <c r="P140" i="4"/>
  <c r="O140" i="4"/>
  <c r="N140" i="4"/>
  <c r="M140" i="4"/>
  <c r="Q139" i="4"/>
  <c r="P139" i="4"/>
  <c r="O139" i="4"/>
  <c r="N139" i="4"/>
  <c r="M139" i="4"/>
  <c r="Q138" i="4"/>
  <c r="P138" i="4"/>
  <c r="O138" i="4"/>
  <c r="N138" i="4"/>
  <c r="M138" i="4"/>
  <c r="Q137" i="4"/>
  <c r="P137" i="4"/>
  <c r="O137" i="4"/>
  <c r="N137" i="4"/>
  <c r="M137" i="4"/>
  <c r="Q136" i="4"/>
  <c r="P136" i="4"/>
  <c r="O136" i="4"/>
  <c r="N136" i="4"/>
  <c r="M136" i="4"/>
  <c r="Q135" i="4"/>
  <c r="P135" i="4"/>
  <c r="O135" i="4"/>
  <c r="N135" i="4"/>
  <c r="M135" i="4"/>
  <c r="Q129" i="4"/>
  <c r="C132" i="4" s="1"/>
  <c r="G35" i="8" s="1"/>
  <c r="H35" i="8" s="1"/>
  <c r="P129" i="4"/>
  <c r="O129" i="4"/>
  <c r="N129" i="4"/>
  <c r="M129" i="4"/>
  <c r="Q128" i="4"/>
  <c r="P128" i="4"/>
  <c r="O128" i="4"/>
  <c r="N128" i="4"/>
  <c r="M128" i="4"/>
  <c r="Q127" i="4"/>
  <c r="P127" i="4"/>
  <c r="O127" i="4"/>
  <c r="N127" i="4"/>
  <c r="M127" i="4"/>
  <c r="Q126" i="4"/>
  <c r="P126" i="4"/>
  <c r="O126" i="4"/>
  <c r="N126" i="4"/>
  <c r="M126" i="4"/>
  <c r="Q125" i="4"/>
  <c r="P125" i="4"/>
  <c r="O125" i="4"/>
  <c r="N125" i="4"/>
  <c r="M125" i="4"/>
  <c r="Q124" i="4"/>
  <c r="P124" i="4"/>
  <c r="O124" i="4"/>
  <c r="N124" i="4"/>
  <c r="M124" i="4"/>
  <c r="Q123" i="4"/>
  <c r="P123" i="4"/>
  <c r="O123" i="4"/>
  <c r="N123" i="4"/>
  <c r="M123" i="4"/>
  <c r="Q122" i="4"/>
  <c r="P122" i="4"/>
  <c r="O122" i="4"/>
  <c r="N122" i="4"/>
  <c r="M122" i="4"/>
  <c r="Q121" i="4"/>
  <c r="P121" i="4"/>
  <c r="O121" i="4"/>
  <c r="N121" i="4"/>
  <c r="M121" i="4"/>
  <c r="Q120" i="4"/>
  <c r="P120" i="4"/>
  <c r="O120" i="4"/>
  <c r="N120" i="4"/>
  <c r="M120" i="4"/>
  <c r="Q119" i="4"/>
  <c r="P119" i="4"/>
  <c r="O119" i="4"/>
  <c r="N119" i="4"/>
  <c r="M119" i="4"/>
  <c r="Q118" i="4"/>
  <c r="P118" i="4"/>
  <c r="O118" i="4"/>
  <c r="N118" i="4"/>
  <c r="M118" i="4"/>
  <c r="Q117" i="4"/>
  <c r="P117" i="4"/>
  <c r="O117" i="4"/>
  <c r="N117" i="4"/>
  <c r="M117" i="4"/>
  <c r="Q116" i="4"/>
  <c r="P116" i="4"/>
  <c r="O116" i="4"/>
  <c r="N116" i="4"/>
  <c r="M116" i="4"/>
  <c r="Q115" i="4"/>
  <c r="P115" i="4"/>
  <c r="O115" i="4"/>
  <c r="N115" i="4"/>
  <c r="M115" i="4"/>
  <c r="Q114" i="4"/>
  <c r="P114" i="4"/>
  <c r="O114" i="4"/>
  <c r="N114" i="4"/>
  <c r="M114" i="4"/>
  <c r="Q113" i="4"/>
  <c r="P113" i="4"/>
  <c r="O113" i="4"/>
  <c r="N113" i="4"/>
  <c r="M113" i="4"/>
  <c r="Q112" i="4"/>
  <c r="P112" i="4"/>
  <c r="O112" i="4"/>
  <c r="N112" i="4"/>
  <c r="M112" i="4"/>
  <c r="Q111" i="4"/>
  <c r="P111" i="4"/>
  <c r="O111" i="4"/>
  <c r="N111" i="4"/>
  <c r="M111" i="4"/>
  <c r="Q110" i="4"/>
  <c r="P110" i="4"/>
  <c r="O110" i="4"/>
  <c r="N110" i="4"/>
  <c r="M110" i="4"/>
  <c r="Q109" i="4"/>
  <c r="P109" i="4"/>
  <c r="O109" i="4"/>
  <c r="N109" i="4"/>
  <c r="M109" i="4"/>
  <c r="Q108" i="4"/>
  <c r="P108" i="4"/>
  <c r="O108" i="4"/>
  <c r="N108" i="4"/>
  <c r="M108" i="4"/>
  <c r="Q107" i="4"/>
  <c r="P107" i="4"/>
  <c r="O107" i="4"/>
  <c r="N107" i="4"/>
  <c r="M107" i="4"/>
  <c r="Q106" i="4"/>
  <c r="P106" i="4"/>
  <c r="O106" i="4"/>
  <c r="N106" i="4"/>
  <c r="M106" i="4"/>
  <c r="Q105" i="4"/>
  <c r="P105" i="4"/>
  <c r="O105" i="4"/>
  <c r="N105" i="4"/>
  <c r="M105" i="4"/>
  <c r="Q104" i="4"/>
  <c r="P104" i="4"/>
  <c r="O104" i="4"/>
  <c r="N104" i="4"/>
  <c r="M104" i="4"/>
  <c r="Q103" i="4"/>
  <c r="P103" i="4"/>
  <c r="O103" i="4"/>
  <c r="N103" i="4"/>
  <c r="M103" i="4"/>
  <c r="Q102" i="4"/>
  <c r="P102" i="4"/>
  <c r="O102" i="4"/>
  <c r="N102" i="4"/>
  <c r="M102" i="4"/>
  <c r="Q96" i="4"/>
  <c r="C99" i="4" s="1"/>
  <c r="G34" i="8" s="1"/>
  <c r="H34" i="8" s="1"/>
  <c r="P96" i="4"/>
  <c r="O96" i="4"/>
  <c r="N96" i="4"/>
  <c r="M96" i="4"/>
  <c r="Q95" i="4"/>
  <c r="P95" i="4"/>
  <c r="O95" i="4"/>
  <c r="N95" i="4"/>
  <c r="M95" i="4"/>
  <c r="Q94" i="4"/>
  <c r="P94" i="4"/>
  <c r="O94" i="4"/>
  <c r="N94" i="4"/>
  <c r="M94" i="4"/>
  <c r="Q93" i="4"/>
  <c r="P93" i="4"/>
  <c r="O93" i="4"/>
  <c r="N93" i="4"/>
  <c r="M93" i="4"/>
  <c r="Q92" i="4"/>
  <c r="P92" i="4"/>
  <c r="O92" i="4"/>
  <c r="N92" i="4"/>
  <c r="M92" i="4"/>
  <c r="Q91" i="4"/>
  <c r="P91" i="4"/>
  <c r="O91" i="4"/>
  <c r="N91" i="4"/>
  <c r="M91" i="4"/>
  <c r="Q90" i="4"/>
  <c r="P90" i="4"/>
  <c r="O90" i="4"/>
  <c r="N90" i="4"/>
  <c r="M90" i="4"/>
  <c r="Q89" i="4"/>
  <c r="P89" i="4"/>
  <c r="O89" i="4"/>
  <c r="N89" i="4"/>
  <c r="M89" i="4"/>
  <c r="Q88" i="4"/>
  <c r="P88" i="4"/>
  <c r="O88" i="4"/>
  <c r="N88" i="4"/>
  <c r="M88" i="4"/>
  <c r="Q87" i="4"/>
  <c r="P87" i="4"/>
  <c r="O87" i="4"/>
  <c r="N87" i="4"/>
  <c r="M87" i="4"/>
  <c r="Q86" i="4"/>
  <c r="P86" i="4"/>
  <c r="O86" i="4"/>
  <c r="N86" i="4"/>
  <c r="M86" i="4"/>
  <c r="Q85" i="4"/>
  <c r="P85" i="4"/>
  <c r="O85" i="4"/>
  <c r="N85" i="4"/>
  <c r="M85" i="4"/>
  <c r="Q84" i="4"/>
  <c r="P84" i="4"/>
  <c r="O84" i="4"/>
  <c r="N84" i="4"/>
  <c r="M84" i="4"/>
  <c r="Q83" i="4"/>
  <c r="P83" i="4"/>
  <c r="O83" i="4"/>
  <c r="N83" i="4"/>
  <c r="M83" i="4"/>
  <c r="Q82" i="4"/>
  <c r="P82" i="4"/>
  <c r="O82" i="4"/>
  <c r="N82" i="4"/>
  <c r="M82" i="4"/>
  <c r="Q81" i="4"/>
  <c r="P81" i="4"/>
  <c r="O81" i="4"/>
  <c r="N81" i="4"/>
  <c r="M81" i="4"/>
  <c r="Q80" i="4"/>
  <c r="P80" i="4"/>
  <c r="O80" i="4"/>
  <c r="N80" i="4"/>
  <c r="M80" i="4"/>
  <c r="Q79" i="4"/>
  <c r="P79" i="4"/>
  <c r="O79" i="4"/>
  <c r="N79" i="4"/>
  <c r="M79" i="4"/>
  <c r="Q78" i="4"/>
  <c r="P78" i="4"/>
  <c r="O78" i="4"/>
  <c r="N78" i="4"/>
  <c r="M78" i="4"/>
  <c r="Q77" i="4"/>
  <c r="P77" i="4"/>
  <c r="O77" i="4"/>
  <c r="N77" i="4"/>
  <c r="M77" i="4"/>
  <c r="Q76" i="4"/>
  <c r="P76" i="4"/>
  <c r="O76" i="4"/>
  <c r="N76" i="4"/>
  <c r="M76" i="4"/>
  <c r="Q75" i="4"/>
  <c r="P75" i="4"/>
  <c r="O75" i="4"/>
  <c r="N75" i="4"/>
  <c r="M75" i="4"/>
  <c r="Q74" i="4"/>
  <c r="P74" i="4"/>
  <c r="O74" i="4"/>
  <c r="N74" i="4"/>
  <c r="M74" i="4"/>
  <c r="Q73" i="4"/>
  <c r="P73" i="4"/>
  <c r="O73" i="4"/>
  <c r="N73" i="4"/>
  <c r="M73" i="4"/>
  <c r="Q72" i="4"/>
  <c r="P72" i="4"/>
  <c r="O72" i="4"/>
  <c r="N72" i="4"/>
  <c r="M72" i="4"/>
  <c r="Q71" i="4"/>
  <c r="P71" i="4"/>
  <c r="O71" i="4"/>
  <c r="N71" i="4"/>
  <c r="M71" i="4"/>
  <c r="Q70" i="4"/>
  <c r="P70" i="4"/>
  <c r="O70" i="4"/>
  <c r="N70" i="4"/>
  <c r="M70" i="4"/>
  <c r="Q69" i="4"/>
  <c r="P69" i="4"/>
  <c r="O69" i="4"/>
  <c r="N69" i="4"/>
  <c r="M69" i="4"/>
  <c r="Q63" i="4"/>
  <c r="C66" i="4" s="1"/>
  <c r="G33" i="8" s="1"/>
  <c r="H33" i="8" s="1"/>
  <c r="P63" i="4"/>
  <c r="O63" i="4"/>
  <c r="N63" i="4"/>
  <c r="M63" i="4"/>
  <c r="Q62" i="4"/>
  <c r="P62" i="4"/>
  <c r="O62" i="4"/>
  <c r="N62" i="4"/>
  <c r="M62" i="4"/>
  <c r="Q61" i="4"/>
  <c r="P61" i="4"/>
  <c r="O61" i="4"/>
  <c r="N61" i="4"/>
  <c r="M61" i="4"/>
  <c r="Q60" i="4"/>
  <c r="P60" i="4"/>
  <c r="O60" i="4"/>
  <c r="N60" i="4"/>
  <c r="M60" i="4"/>
  <c r="Q59" i="4"/>
  <c r="P59" i="4"/>
  <c r="O59" i="4"/>
  <c r="N59" i="4"/>
  <c r="M59" i="4"/>
  <c r="Q58" i="4"/>
  <c r="P58" i="4"/>
  <c r="O58" i="4"/>
  <c r="N58" i="4"/>
  <c r="M58" i="4"/>
  <c r="Q57" i="4"/>
  <c r="P57" i="4"/>
  <c r="O57" i="4"/>
  <c r="N57" i="4"/>
  <c r="M57" i="4"/>
  <c r="Q56" i="4"/>
  <c r="P56" i="4"/>
  <c r="O56" i="4"/>
  <c r="N56" i="4"/>
  <c r="M56" i="4"/>
  <c r="Q55" i="4"/>
  <c r="P55" i="4"/>
  <c r="O55" i="4"/>
  <c r="N55" i="4"/>
  <c r="M55" i="4"/>
  <c r="Q54" i="4"/>
  <c r="P54" i="4"/>
  <c r="O54" i="4"/>
  <c r="N54" i="4"/>
  <c r="M54" i="4"/>
  <c r="Q53" i="4"/>
  <c r="P53" i="4"/>
  <c r="O53" i="4"/>
  <c r="N53" i="4"/>
  <c r="M53" i="4"/>
  <c r="Q52" i="4"/>
  <c r="P52" i="4"/>
  <c r="O52" i="4"/>
  <c r="N52" i="4"/>
  <c r="M52" i="4"/>
  <c r="Q51" i="4"/>
  <c r="P51" i="4"/>
  <c r="O51" i="4"/>
  <c r="N51" i="4"/>
  <c r="M51" i="4"/>
  <c r="Q50" i="4"/>
  <c r="P50" i="4"/>
  <c r="O50" i="4"/>
  <c r="N50" i="4"/>
  <c r="M50" i="4"/>
  <c r="Q49" i="4"/>
  <c r="P49" i="4"/>
  <c r="O49" i="4"/>
  <c r="N49" i="4"/>
  <c r="M49" i="4"/>
  <c r="Q48" i="4"/>
  <c r="P48" i="4"/>
  <c r="O48" i="4"/>
  <c r="N48" i="4"/>
  <c r="M48" i="4"/>
  <c r="Q47" i="4"/>
  <c r="P47" i="4"/>
  <c r="O47" i="4"/>
  <c r="N47" i="4"/>
  <c r="M47" i="4"/>
  <c r="Q46" i="4"/>
  <c r="P46" i="4"/>
  <c r="O46" i="4"/>
  <c r="N46" i="4"/>
  <c r="M46" i="4"/>
  <c r="Q45" i="4"/>
  <c r="P45" i="4"/>
  <c r="O45" i="4"/>
  <c r="N45" i="4"/>
  <c r="M45" i="4"/>
  <c r="Q44" i="4"/>
  <c r="P44" i="4"/>
  <c r="O44" i="4"/>
  <c r="N44" i="4"/>
  <c r="M44" i="4"/>
  <c r="Q43" i="4"/>
  <c r="P43" i="4"/>
  <c r="O43" i="4"/>
  <c r="N43" i="4"/>
  <c r="M43" i="4"/>
  <c r="Q42" i="4"/>
  <c r="P42" i="4"/>
  <c r="O42" i="4"/>
  <c r="N42" i="4"/>
  <c r="M42" i="4"/>
  <c r="Q41" i="4"/>
  <c r="P41" i="4"/>
  <c r="O41" i="4"/>
  <c r="N41" i="4"/>
  <c r="M41" i="4"/>
  <c r="Q40" i="4"/>
  <c r="P40" i="4"/>
  <c r="O40" i="4"/>
  <c r="N40" i="4"/>
  <c r="M40" i="4"/>
  <c r="Q39" i="4"/>
  <c r="P39" i="4"/>
  <c r="O39" i="4"/>
  <c r="N39" i="4"/>
  <c r="M39" i="4"/>
  <c r="Q38" i="4"/>
  <c r="P38" i="4"/>
  <c r="O38" i="4"/>
  <c r="N38" i="4"/>
  <c r="M38" i="4"/>
  <c r="Q37" i="4"/>
  <c r="P37" i="4"/>
  <c r="O37" i="4"/>
  <c r="N37" i="4"/>
  <c r="M37" i="4"/>
  <c r="Q36" i="4"/>
  <c r="P36" i="4"/>
  <c r="O36" i="4"/>
  <c r="N36" i="4"/>
  <c r="M36" i="4"/>
  <c r="Q30" i="4"/>
  <c r="C33" i="4" s="1"/>
  <c r="G32" i="8" s="1"/>
  <c r="H32" i="8" s="1"/>
  <c r="P30" i="4"/>
  <c r="O30" i="4"/>
  <c r="N30" i="4"/>
  <c r="M30" i="4"/>
  <c r="Q29" i="4"/>
  <c r="P29" i="4"/>
  <c r="O29" i="4"/>
  <c r="N29" i="4"/>
  <c r="M29" i="4"/>
  <c r="Q28" i="4"/>
  <c r="P28" i="4"/>
  <c r="O28" i="4"/>
  <c r="N28" i="4"/>
  <c r="M28" i="4"/>
  <c r="Q27" i="4"/>
  <c r="P27" i="4"/>
  <c r="O27" i="4"/>
  <c r="N27" i="4"/>
  <c r="M27" i="4"/>
  <c r="Q26" i="4"/>
  <c r="P26" i="4"/>
  <c r="O26" i="4"/>
  <c r="N26" i="4"/>
  <c r="M26" i="4"/>
  <c r="Q25" i="4"/>
  <c r="P25" i="4"/>
  <c r="O25" i="4"/>
  <c r="N25" i="4"/>
  <c r="M25" i="4"/>
  <c r="Q24" i="4"/>
  <c r="P24" i="4"/>
  <c r="O24" i="4"/>
  <c r="N24" i="4"/>
  <c r="M24" i="4"/>
  <c r="Q23" i="4"/>
  <c r="P23" i="4"/>
  <c r="O23" i="4"/>
  <c r="N23" i="4"/>
  <c r="M23" i="4"/>
  <c r="Q22" i="4"/>
  <c r="P22" i="4"/>
  <c r="O22" i="4"/>
  <c r="N22" i="4"/>
  <c r="M22" i="4"/>
  <c r="Q21" i="4"/>
  <c r="P21" i="4"/>
  <c r="O21" i="4"/>
  <c r="N21" i="4"/>
  <c r="M21" i="4"/>
  <c r="Q20" i="4"/>
  <c r="P20" i="4"/>
  <c r="O20" i="4"/>
  <c r="N20" i="4"/>
  <c r="M20" i="4"/>
  <c r="Q19" i="4"/>
  <c r="P19" i="4"/>
  <c r="O19" i="4"/>
  <c r="N19" i="4"/>
  <c r="M19" i="4"/>
  <c r="Q18" i="4"/>
  <c r="P18" i="4"/>
  <c r="O18" i="4"/>
  <c r="N18" i="4"/>
  <c r="M18" i="4"/>
  <c r="Q17" i="4"/>
  <c r="P17" i="4"/>
  <c r="O17" i="4"/>
  <c r="N17" i="4"/>
  <c r="M17" i="4"/>
  <c r="Q16" i="4"/>
  <c r="P16" i="4"/>
  <c r="O16" i="4"/>
  <c r="N16" i="4"/>
  <c r="M16" i="4"/>
  <c r="Q15" i="4"/>
  <c r="P15" i="4"/>
  <c r="O15" i="4"/>
  <c r="N15" i="4"/>
  <c r="M15" i="4"/>
  <c r="Q14" i="4"/>
  <c r="P14" i="4"/>
  <c r="O14" i="4"/>
  <c r="N14" i="4"/>
  <c r="M14" i="4"/>
  <c r="Q13" i="4"/>
  <c r="P13" i="4"/>
  <c r="O13" i="4"/>
  <c r="N13" i="4"/>
  <c r="M13" i="4"/>
  <c r="Q12" i="4"/>
  <c r="P12" i="4"/>
  <c r="O12" i="4"/>
  <c r="N12" i="4"/>
  <c r="M12" i="4"/>
  <c r="Q11" i="4"/>
  <c r="P11" i="4"/>
  <c r="O11" i="4"/>
  <c r="N11" i="4"/>
  <c r="M11" i="4"/>
  <c r="Q10" i="4"/>
  <c r="P10" i="4"/>
  <c r="O10" i="4"/>
  <c r="N10" i="4"/>
  <c r="M10" i="4"/>
  <c r="Q9" i="4"/>
  <c r="P9" i="4"/>
  <c r="O9" i="4"/>
  <c r="N9" i="4"/>
  <c r="M9" i="4"/>
  <c r="Q8" i="4"/>
  <c r="P8" i="4"/>
  <c r="O8" i="4"/>
  <c r="N8" i="4"/>
  <c r="M8" i="4"/>
  <c r="Q7" i="4"/>
  <c r="P7" i="4"/>
  <c r="O7" i="4"/>
  <c r="N7" i="4"/>
  <c r="M7" i="4"/>
  <c r="Q6" i="4"/>
  <c r="P6" i="4"/>
  <c r="O6" i="4"/>
  <c r="N6" i="4"/>
  <c r="M6" i="4"/>
  <c r="Q5" i="4"/>
  <c r="P5" i="4"/>
  <c r="O5" i="4"/>
  <c r="N5" i="4"/>
  <c r="M5" i="4"/>
  <c r="Q4" i="4"/>
  <c r="P4" i="4"/>
  <c r="O4" i="4"/>
  <c r="N4" i="4"/>
  <c r="M4" i="4"/>
  <c r="Q3" i="4"/>
  <c r="P3" i="4"/>
  <c r="O3" i="4"/>
  <c r="N3" i="4"/>
  <c r="M3" i="4"/>
  <c r="Q261" i="3"/>
  <c r="C264" i="3" s="1"/>
  <c r="G29" i="8" s="1"/>
  <c r="H29" i="8" s="1"/>
  <c r="P261" i="3"/>
  <c r="O261" i="3"/>
  <c r="N261" i="3"/>
  <c r="M261" i="3"/>
  <c r="Q260" i="3"/>
  <c r="P260" i="3"/>
  <c r="O260" i="3"/>
  <c r="N260" i="3"/>
  <c r="M260" i="3"/>
  <c r="Q259" i="3"/>
  <c r="P259" i="3"/>
  <c r="O259" i="3"/>
  <c r="N259" i="3"/>
  <c r="M259" i="3"/>
  <c r="Q258" i="3"/>
  <c r="P258" i="3"/>
  <c r="O258" i="3"/>
  <c r="N258" i="3"/>
  <c r="M258" i="3"/>
  <c r="Q257" i="3"/>
  <c r="P257" i="3"/>
  <c r="O257" i="3"/>
  <c r="N257" i="3"/>
  <c r="M257" i="3"/>
  <c r="Q256" i="3"/>
  <c r="P256" i="3"/>
  <c r="O256" i="3"/>
  <c r="N256" i="3"/>
  <c r="M256" i="3"/>
  <c r="Q255" i="3"/>
  <c r="P255" i="3"/>
  <c r="O255" i="3"/>
  <c r="N255" i="3"/>
  <c r="M255" i="3"/>
  <c r="Q254" i="3"/>
  <c r="P254" i="3"/>
  <c r="O254" i="3"/>
  <c r="N254" i="3"/>
  <c r="M254" i="3"/>
  <c r="Q253" i="3"/>
  <c r="P253" i="3"/>
  <c r="O253" i="3"/>
  <c r="N253" i="3"/>
  <c r="M253" i="3"/>
  <c r="Q252" i="3"/>
  <c r="P252" i="3"/>
  <c r="O252" i="3"/>
  <c r="N252" i="3"/>
  <c r="M252" i="3"/>
  <c r="Q251" i="3"/>
  <c r="P251" i="3"/>
  <c r="O251" i="3"/>
  <c r="N251" i="3"/>
  <c r="M251" i="3"/>
  <c r="Q250" i="3"/>
  <c r="P250" i="3"/>
  <c r="O250" i="3"/>
  <c r="N250" i="3"/>
  <c r="M250" i="3"/>
  <c r="Q249" i="3"/>
  <c r="P249" i="3"/>
  <c r="O249" i="3"/>
  <c r="N249" i="3"/>
  <c r="M249" i="3"/>
  <c r="Q248" i="3"/>
  <c r="P248" i="3"/>
  <c r="O248" i="3"/>
  <c r="N248" i="3"/>
  <c r="M248" i="3"/>
  <c r="Q247" i="3"/>
  <c r="P247" i="3"/>
  <c r="O247" i="3"/>
  <c r="N247" i="3"/>
  <c r="M247" i="3"/>
  <c r="Q246" i="3"/>
  <c r="P246" i="3"/>
  <c r="O246" i="3"/>
  <c r="N246" i="3"/>
  <c r="M246" i="3"/>
  <c r="Q245" i="3"/>
  <c r="P245" i="3"/>
  <c r="O245" i="3"/>
  <c r="N245" i="3"/>
  <c r="M245" i="3"/>
  <c r="Q244" i="3"/>
  <c r="P244" i="3"/>
  <c r="O244" i="3"/>
  <c r="N244" i="3"/>
  <c r="M244" i="3"/>
  <c r="Q243" i="3"/>
  <c r="P243" i="3"/>
  <c r="O243" i="3"/>
  <c r="N243" i="3"/>
  <c r="M243" i="3"/>
  <c r="Q242" i="3"/>
  <c r="P242" i="3"/>
  <c r="O242" i="3"/>
  <c r="N242" i="3"/>
  <c r="M242" i="3"/>
  <c r="Q241" i="3"/>
  <c r="P241" i="3"/>
  <c r="O241" i="3"/>
  <c r="N241" i="3"/>
  <c r="M241" i="3"/>
  <c r="Q240" i="3"/>
  <c r="P240" i="3"/>
  <c r="O240" i="3"/>
  <c r="N240" i="3"/>
  <c r="M240" i="3"/>
  <c r="Q239" i="3"/>
  <c r="P239" i="3"/>
  <c r="O239" i="3"/>
  <c r="N239" i="3"/>
  <c r="M239" i="3"/>
  <c r="Q238" i="3"/>
  <c r="P238" i="3"/>
  <c r="O238" i="3"/>
  <c r="N238" i="3"/>
  <c r="M238" i="3"/>
  <c r="Q237" i="3"/>
  <c r="P237" i="3"/>
  <c r="O237" i="3"/>
  <c r="N237" i="3"/>
  <c r="M237" i="3"/>
  <c r="Q236" i="3"/>
  <c r="P236" i="3"/>
  <c r="O236" i="3"/>
  <c r="N236" i="3"/>
  <c r="M236" i="3"/>
  <c r="Q235" i="3"/>
  <c r="P235" i="3"/>
  <c r="O235" i="3"/>
  <c r="N235" i="3"/>
  <c r="M235" i="3"/>
  <c r="Q234" i="3"/>
  <c r="P234" i="3"/>
  <c r="O234" i="3"/>
  <c r="N234" i="3"/>
  <c r="M234" i="3"/>
  <c r="Q228" i="3"/>
  <c r="C231" i="3" s="1"/>
  <c r="G28" i="8" s="1"/>
  <c r="H28" i="8" s="1"/>
  <c r="P228" i="3"/>
  <c r="O228" i="3"/>
  <c r="N228" i="3"/>
  <c r="M228" i="3"/>
  <c r="Q227" i="3"/>
  <c r="P227" i="3"/>
  <c r="O227" i="3"/>
  <c r="N227" i="3"/>
  <c r="M227" i="3"/>
  <c r="Q226" i="3"/>
  <c r="P226" i="3"/>
  <c r="O226" i="3"/>
  <c r="N226" i="3"/>
  <c r="M226" i="3"/>
  <c r="Q225" i="3"/>
  <c r="P225" i="3"/>
  <c r="O225" i="3"/>
  <c r="N225" i="3"/>
  <c r="M225" i="3"/>
  <c r="Q224" i="3"/>
  <c r="P224" i="3"/>
  <c r="O224" i="3"/>
  <c r="N224" i="3"/>
  <c r="M224" i="3"/>
  <c r="Q223" i="3"/>
  <c r="P223" i="3"/>
  <c r="O223" i="3"/>
  <c r="N223" i="3"/>
  <c r="M223" i="3"/>
  <c r="Q222" i="3"/>
  <c r="P222" i="3"/>
  <c r="O222" i="3"/>
  <c r="N222" i="3"/>
  <c r="M222" i="3"/>
  <c r="Q221" i="3"/>
  <c r="P221" i="3"/>
  <c r="O221" i="3"/>
  <c r="N221" i="3"/>
  <c r="M221" i="3"/>
  <c r="Q220" i="3"/>
  <c r="P220" i="3"/>
  <c r="O220" i="3"/>
  <c r="N220" i="3"/>
  <c r="M220" i="3"/>
  <c r="Q219" i="3"/>
  <c r="P219" i="3"/>
  <c r="O219" i="3"/>
  <c r="N219" i="3"/>
  <c r="M219" i="3"/>
  <c r="Q218" i="3"/>
  <c r="P218" i="3"/>
  <c r="O218" i="3"/>
  <c r="N218" i="3"/>
  <c r="M218" i="3"/>
  <c r="Q217" i="3"/>
  <c r="P217" i="3"/>
  <c r="O217" i="3"/>
  <c r="N217" i="3"/>
  <c r="M217" i="3"/>
  <c r="Q216" i="3"/>
  <c r="P216" i="3"/>
  <c r="O216" i="3"/>
  <c r="N216" i="3"/>
  <c r="M216" i="3"/>
  <c r="Q215" i="3"/>
  <c r="P215" i="3"/>
  <c r="O215" i="3"/>
  <c r="N215" i="3"/>
  <c r="M215" i="3"/>
  <c r="Q214" i="3"/>
  <c r="P214" i="3"/>
  <c r="O214" i="3"/>
  <c r="N214" i="3"/>
  <c r="M214" i="3"/>
  <c r="Q213" i="3"/>
  <c r="P213" i="3"/>
  <c r="O213" i="3"/>
  <c r="N213" i="3"/>
  <c r="M213" i="3"/>
  <c r="Q212" i="3"/>
  <c r="P212" i="3"/>
  <c r="O212" i="3"/>
  <c r="N212" i="3"/>
  <c r="M212" i="3"/>
  <c r="Q211" i="3"/>
  <c r="P211" i="3"/>
  <c r="O211" i="3"/>
  <c r="N211" i="3"/>
  <c r="M211" i="3"/>
  <c r="Q210" i="3"/>
  <c r="P210" i="3"/>
  <c r="O210" i="3"/>
  <c r="N210" i="3"/>
  <c r="M210" i="3"/>
  <c r="Q209" i="3"/>
  <c r="P209" i="3"/>
  <c r="O209" i="3"/>
  <c r="N209" i="3"/>
  <c r="M209" i="3"/>
  <c r="Q208" i="3"/>
  <c r="P208" i="3"/>
  <c r="O208" i="3"/>
  <c r="N208" i="3"/>
  <c r="M208" i="3"/>
  <c r="Q207" i="3"/>
  <c r="P207" i="3"/>
  <c r="O207" i="3"/>
  <c r="N207" i="3"/>
  <c r="M207" i="3"/>
  <c r="Q206" i="3"/>
  <c r="P206" i="3"/>
  <c r="O206" i="3"/>
  <c r="N206" i="3"/>
  <c r="M206" i="3"/>
  <c r="Q205" i="3"/>
  <c r="P205" i="3"/>
  <c r="O205" i="3"/>
  <c r="N205" i="3"/>
  <c r="M205" i="3"/>
  <c r="Q204" i="3"/>
  <c r="P204" i="3"/>
  <c r="O204" i="3"/>
  <c r="N204" i="3"/>
  <c r="M204" i="3"/>
  <c r="Q203" i="3"/>
  <c r="P203" i="3"/>
  <c r="O203" i="3"/>
  <c r="N203" i="3"/>
  <c r="M203" i="3"/>
  <c r="Q202" i="3"/>
  <c r="P202" i="3"/>
  <c r="O202" i="3"/>
  <c r="N202" i="3"/>
  <c r="M202" i="3"/>
  <c r="Q201" i="3"/>
  <c r="P201" i="3"/>
  <c r="O201" i="3"/>
  <c r="N201" i="3"/>
  <c r="M201" i="3"/>
  <c r="Q195" i="3"/>
  <c r="C198" i="3" s="1"/>
  <c r="G27" i="8" s="1"/>
  <c r="H27" i="8" s="1"/>
  <c r="P195" i="3"/>
  <c r="O195" i="3"/>
  <c r="N195" i="3"/>
  <c r="M195" i="3"/>
  <c r="Q194" i="3"/>
  <c r="P194" i="3"/>
  <c r="O194" i="3"/>
  <c r="N194" i="3"/>
  <c r="M194" i="3"/>
  <c r="Q193" i="3"/>
  <c r="P193" i="3"/>
  <c r="O193" i="3"/>
  <c r="N193" i="3"/>
  <c r="M193" i="3"/>
  <c r="Q192" i="3"/>
  <c r="P192" i="3"/>
  <c r="O192" i="3"/>
  <c r="N192" i="3"/>
  <c r="M192" i="3"/>
  <c r="Q191" i="3"/>
  <c r="P191" i="3"/>
  <c r="O191" i="3"/>
  <c r="N191" i="3"/>
  <c r="M191" i="3"/>
  <c r="Q190" i="3"/>
  <c r="P190" i="3"/>
  <c r="O190" i="3"/>
  <c r="N190" i="3"/>
  <c r="M190" i="3"/>
  <c r="Q189" i="3"/>
  <c r="P189" i="3"/>
  <c r="O189" i="3"/>
  <c r="N189" i="3"/>
  <c r="M189" i="3"/>
  <c r="Q188" i="3"/>
  <c r="P188" i="3"/>
  <c r="O188" i="3"/>
  <c r="N188" i="3"/>
  <c r="M188" i="3"/>
  <c r="Q187" i="3"/>
  <c r="P187" i="3"/>
  <c r="O187" i="3"/>
  <c r="N187" i="3"/>
  <c r="M187" i="3"/>
  <c r="Q186" i="3"/>
  <c r="P186" i="3"/>
  <c r="O186" i="3"/>
  <c r="N186" i="3"/>
  <c r="M186" i="3"/>
  <c r="Q185" i="3"/>
  <c r="P185" i="3"/>
  <c r="O185" i="3"/>
  <c r="N185" i="3"/>
  <c r="M185" i="3"/>
  <c r="Q184" i="3"/>
  <c r="P184" i="3"/>
  <c r="O184" i="3"/>
  <c r="N184" i="3"/>
  <c r="M184" i="3"/>
  <c r="Q183" i="3"/>
  <c r="P183" i="3"/>
  <c r="O183" i="3"/>
  <c r="N183" i="3"/>
  <c r="M183" i="3"/>
  <c r="Q182" i="3"/>
  <c r="P182" i="3"/>
  <c r="O182" i="3"/>
  <c r="N182" i="3"/>
  <c r="M182" i="3"/>
  <c r="Q181" i="3"/>
  <c r="P181" i="3"/>
  <c r="O181" i="3"/>
  <c r="N181" i="3"/>
  <c r="M181" i="3"/>
  <c r="Q180" i="3"/>
  <c r="P180" i="3"/>
  <c r="O180" i="3"/>
  <c r="N180" i="3"/>
  <c r="M180" i="3"/>
  <c r="Q179" i="3"/>
  <c r="P179" i="3"/>
  <c r="O179" i="3"/>
  <c r="N179" i="3"/>
  <c r="M179" i="3"/>
  <c r="Q178" i="3"/>
  <c r="P178" i="3"/>
  <c r="O178" i="3"/>
  <c r="N178" i="3"/>
  <c r="M178" i="3"/>
  <c r="Q177" i="3"/>
  <c r="P177" i="3"/>
  <c r="O177" i="3"/>
  <c r="N177" i="3"/>
  <c r="M177" i="3"/>
  <c r="Q176" i="3"/>
  <c r="P176" i="3"/>
  <c r="O176" i="3"/>
  <c r="N176" i="3"/>
  <c r="M176" i="3"/>
  <c r="Q175" i="3"/>
  <c r="P175" i="3"/>
  <c r="O175" i="3"/>
  <c r="N175" i="3"/>
  <c r="M175" i="3"/>
  <c r="Q174" i="3"/>
  <c r="P174" i="3"/>
  <c r="O174" i="3"/>
  <c r="N174" i="3"/>
  <c r="M174" i="3"/>
  <c r="Q173" i="3"/>
  <c r="P173" i="3"/>
  <c r="O173" i="3"/>
  <c r="N173" i="3"/>
  <c r="M173" i="3"/>
  <c r="Q172" i="3"/>
  <c r="P172" i="3"/>
  <c r="O172" i="3"/>
  <c r="N172" i="3"/>
  <c r="M172" i="3"/>
  <c r="Q171" i="3"/>
  <c r="P171" i="3"/>
  <c r="O171" i="3"/>
  <c r="N171" i="3"/>
  <c r="M171" i="3"/>
  <c r="Q170" i="3"/>
  <c r="P170" i="3"/>
  <c r="O170" i="3"/>
  <c r="N170" i="3"/>
  <c r="M170" i="3"/>
  <c r="Q169" i="3"/>
  <c r="P169" i="3"/>
  <c r="O169" i="3"/>
  <c r="N169" i="3"/>
  <c r="M169" i="3"/>
  <c r="Q168" i="3"/>
  <c r="P168" i="3"/>
  <c r="O168" i="3"/>
  <c r="N168" i="3"/>
  <c r="M168" i="3"/>
  <c r="Q162" i="3"/>
  <c r="C165" i="3" s="1"/>
  <c r="G26" i="8" s="1"/>
  <c r="H26" i="8" s="1"/>
  <c r="P162" i="3"/>
  <c r="O162" i="3"/>
  <c r="N162" i="3"/>
  <c r="M162" i="3"/>
  <c r="Q161" i="3"/>
  <c r="P161" i="3"/>
  <c r="O161" i="3"/>
  <c r="N161" i="3"/>
  <c r="M161" i="3"/>
  <c r="Q160" i="3"/>
  <c r="P160" i="3"/>
  <c r="O160" i="3"/>
  <c r="N160" i="3"/>
  <c r="M160" i="3"/>
  <c r="Q159" i="3"/>
  <c r="P159" i="3"/>
  <c r="O159" i="3"/>
  <c r="N159" i="3"/>
  <c r="M159" i="3"/>
  <c r="Q158" i="3"/>
  <c r="P158" i="3"/>
  <c r="O158" i="3"/>
  <c r="N158" i="3"/>
  <c r="M158" i="3"/>
  <c r="Q157" i="3"/>
  <c r="P157" i="3"/>
  <c r="O157" i="3"/>
  <c r="N157" i="3"/>
  <c r="M157" i="3"/>
  <c r="Q156" i="3"/>
  <c r="P156" i="3"/>
  <c r="O156" i="3"/>
  <c r="N156" i="3"/>
  <c r="M156" i="3"/>
  <c r="Q155" i="3"/>
  <c r="P155" i="3"/>
  <c r="O155" i="3"/>
  <c r="N155" i="3"/>
  <c r="M155" i="3"/>
  <c r="Q154" i="3"/>
  <c r="P154" i="3"/>
  <c r="O154" i="3"/>
  <c r="N154" i="3"/>
  <c r="M154" i="3"/>
  <c r="Q153" i="3"/>
  <c r="P153" i="3"/>
  <c r="O153" i="3"/>
  <c r="N153" i="3"/>
  <c r="M153" i="3"/>
  <c r="Q152" i="3"/>
  <c r="P152" i="3"/>
  <c r="O152" i="3"/>
  <c r="N152" i="3"/>
  <c r="M152" i="3"/>
  <c r="Q151" i="3"/>
  <c r="P151" i="3"/>
  <c r="O151" i="3"/>
  <c r="N151" i="3"/>
  <c r="M151" i="3"/>
  <c r="Q150" i="3"/>
  <c r="P150" i="3"/>
  <c r="O150" i="3"/>
  <c r="N150" i="3"/>
  <c r="M150" i="3"/>
  <c r="Q149" i="3"/>
  <c r="P149" i="3"/>
  <c r="O149" i="3"/>
  <c r="N149" i="3"/>
  <c r="M149" i="3"/>
  <c r="Q148" i="3"/>
  <c r="P148" i="3"/>
  <c r="O148" i="3"/>
  <c r="N148" i="3"/>
  <c r="M148" i="3"/>
  <c r="Q147" i="3"/>
  <c r="P147" i="3"/>
  <c r="O147" i="3"/>
  <c r="N147" i="3"/>
  <c r="M147" i="3"/>
  <c r="Q146" i="3"/>
  <c r="P146" i="3"/>
  <c r="O146" i="3"/>
  <c r="N146" i="3"/>
  <c r="M146" i="3"/>
  <c r="Q145" i="3"/>
  <c r="P145" i="3"/>
  <c r="O145" i="3"/>
  <c r="N145" i="3"/>
  <c r="M145" i="3"/>
  <c r="Q144" i="3"/>
  <c r="P144" i="3"/>
  <c r="O144" i="3"/>
  <c r="N144" i="3"/>
  <c r="M144" i="3"/>
  <c r="Q143" i="3"/>
  <c r="P143" i="3"/>
  <c r="O143" i="3"/>
  <c r="N143" i="3"/>
  <c r="M143" i="3"/>
  <c r="Q142" i="3"/>
  <c r="P142" i="3"/>
  <c r="O142" i="3"/>
  <c r="N142" i="3"/>
  <c r="M142" i="3"/>
  <c r="Q141" i="3"/>
  <c r="P141" i="3"/>
  <c r="O141" i="3"/>
  <c r="N141" i="3"/>
  <c r="M141" i="3"/>
  <c r="Q140" i="3"/>
  <c r="P140" i="3"/>
  <c r="O140" i="3"/>
  <c r="N140" i="3"/>
  <c r="M140" i="3"/>
  <c r="Q139" i="3"/>
  <c r="P139" i="3"/>
  <c r="O139" i="3"/>
  <c r="N139" i="3"/>
  <c r="M139" i="3"/>
  <c r="Q138" i="3"/>
  <c r="P138" i="3"/>
  <c r="O138" i="3"/>
  <c r="N138" i="3"/>
  <c r="M138" i="3"/>
  <c r="Q137" i="3"/>
  <c r="P137" i="3"/>
  <c r="O137" i="3"/>
  <c r="N137" i="3"/>
  <c r="M137" i="3"/>
  <c r="Q136" i="3"/>
  <c r="P136" i="3"/>
  <c r="O136" i="3"/>
  <c r="N136" i="3"/>
  <c r="M136" i="3"/>
  <c r="Q135" i="3"/>
  <c r="P135" i="3"/>
  <c r="O135" i="3"/>
  <c r="N135" i="3"/>
  <c r="M135" i="3"/>
  <c r="Q129" i="3"/>
  <c r="C132" i="3" s="1"/>
  <c r="G25" i="8" s="1"/>
  <c r="H25" i="8" s="1"/>
  <c r="P129" i="3"/>
  <c r="O129" i="3"/>
  <c r="N129" i="3"/>
  <c r="M129" i="3"/>
  <c r="Q128" i="3"/>
  <c r="P128" i="3"/>
  <c r="O128" i="3"/>
  <c r="N128" i="3"/>
  <c r="M128" i="3"/>
  <c r="Q127" i="3"/>
  <c r="P127" i="3"/>
  <c r="O127" i="3"/>
  <c r="N127" i="3"/>
  <c r="M127" i="3"/>
  <c r="Q126" i="3"/>
  <c r="P126" i="3"/>
  <c r="O126" i="3"/>
  <c r="N126" i="3"/>
  <c r="M126" i="3"/>
  <c r="Q125" i="3"/>
  <c r="P125" i="3"/>
  <c r="O125" i="3"/>
  <c r="N125" i="3"/>
  <c r="M125" i="3"/>
  <c r="Q124" i="3"/>
  <c r="P124" i="3"/>
  <c r="O124" i="3"/>
  <c r="N124" i="3"/>
  <c r="M124" i="3"/>
  <c r="Q123" i="3"/>
  <c r="P123" i="3"/>
  <c r="O123" i="3"/>
  <c r="N123" i="3"/>
  <c r="M123" i="3"/>
  <c r="Q122" i="3"/>
  <c r="P122" i="3"/>
  <c r="O122" i="3"/>
  <c r="N122" i="3"/>
  <c r="M122" i="3"/>
  <c r="Q121" i="3"/>
  <c r="P121" i="3"/>
  <c r="O121" i="3"/>
  <c r="N121" i="3"/>
  <c r="M121" i="3"/>
  <c r="Q120" i="3"/>
  <c r="P120" i="3"/>
  <c r="O120" i="3"/>
  <c r="N120" i="3"/>
  <c r="M120" i="3"/>
  <c r="Q119" i="3"/>
  <c r="P119" i="3"/>
  <c r="O119" i="3"/>
  <c r="N119" i="3"/>
  <c r="M119" i="3"/>
  <c r="Q118" i="3"/>
  <c r="P118" i="3"/>
  <c r="O118" i="3"/>
  <c r="N118" i="3"/>
  <c r="M118" i="3"/>
  <c r="Q117" i="3"/>
  <c r="P117" i="3"/>
  <c r="O117" i="3"/>
  <c r="N117" i="3"/>
  <c r="M117" i="3"/>
  <c r="Q116" i="3"/>
  <c r="P116" i="3"/>
  <c r="O116" i="3"/>
  <c r="N116" i="3"/>
  <c r="M116" i="3"/>
  <c r="Q115" i="3"/>
  <c r="P115" i="3"/>
  <c r="O115" i="3"/>
  <c r="N115" i="3"/>
  <c r="M115" i="3"/>
  <c r="Q114" i="3"/>
  <c r="P114" i="3"/>
  <c r="O114" i="3"/>
  <c r="N114" i="3"/>
  <c r="M114" i="3"/>
  <c r="Q113" i="3"/>
  <c r="P113" i="3"/>
  <c r="O113" i="3"/>
  <c r="N113" i="3"/>
  <c r="M113" i="3"/>
  <c r="Q112" i="3"/>
  <c r="P112" i="3"/>
  <c r="O112" i="3"/>
  <c r="N112" i="3"/>
  <c r="M112" i="3"/>
  <c r="Q111" i="3"/>
  <c r="P111" i="3"/>
  <c r="O111" i="3"/>
  <c r="N111" i="3"/>
  <c r="M111" i="3"/>
  <c r="Q110" i="3"/>
  <c r="P110" i="3"/>
  <c r="O110" i="3"/>
  <c r="N110" i="3"/>
  <c r="M110" i="3"/>
  <c r="Q109" i="3"/>
  <c r="P109" i="3"/>
  <c r="O109" i="3"/>
  <c r="N109" i="3"/>
  <c r="M109" i="3"/>
  <c r="Q108" i="3"/>
  <c r="P108" i="3"/>
  <c r="O108" i="3"/>
  <c r="N108" i="3"/>
  <c r="M108" i="3"/>
  <c r="Q107" i="3"/>
  <c r="P107" i="3"/>
  <c r="O107" i="3"/>
  <c r="N107" i="3"/>
  <c r="M107" i="3"/>
  <c r="Q106" i="3"/>
  <c r="P106" i="3"/>
  <c r="O106" i="3"/>
  <c r="N106" i="3"/>
  <c r="M106" i="3"/>
  <c r="Q105" i="3"/>
  <c r="P105" i="3"/>
  <c r="O105" i="3"/>
  <c r="N105" i="3"/>
  <c r="M105" i="3"/>
  <c r="Q104" i="3"/>
  <c r="P104" i="3"/>
  <c r="O104" i="3"/>
  <c r="N104" i="3"/>
  <c r="M104" i="3"/>
  <c r="Q103" i="3"/>
  <c r="P103" i="3"/>
  <c r="O103" i="3"/>
  <c r="N103" i="3"/>
  <c r="M103" i="3"/>
  <c r="Q102" i="3"/>
  <c r="P102" i="3"/>
  <c r="O102" i="3"/>
  <c r="N102" i="3"/>
  <c r="M102" i="3"/>
  <c r="Q96" i="3"/>
  <c r="C99" i="3" s="1"/>
  <c r="G24" i="8" s="1"/>
  <c r="H24" i="8" s="1"/>
  <c r="P96" i="3"/>
  <c r="O96" i="3"/>
  <c r="N96" i="3"/>
  <c r="M96" i="3"/>
  <c r="Q95" i="3"/>
  <c r="P95" i="3"/>
  <c r="O95" i="3"/>
  <c r="N95" i="3"/>
  <c r="M95" i="3"/>
  <c r="Q94" i="3"/>
  <c r="P94" i="3"/>
  <c r="O94" i="3"/>
  <c r="N94" i="3"/>
  <c r="M94" i="3"/>
  <c r="Q93" i="3"/>
  <c r="P93" i="3"/>
  <c r="O93" i="3"/>
  <c r="N93" i="3"/>
  <c r="M93" i="3"/>
  <c r="Q92" i="3"/>
  <c r="P92" i="3"/>
  <c r="O92" i="3"/>
  <c r="N92" i="3"/>
  <c r="M92" i="3"/>
  <c r="Q91" i="3"/>
  <c r="P91" i="3"/>
  <c r="O91" i="3"/>
  <c r="N91" i="3"/>
  <c r="M91" i="3"/>
  <c r="Q90" i="3"/>
  <c r="P90" i="3"/>
  <c r="O90" i="3"/>
  <c r="N90" i="3"/>
  <c r="M90" i="3"/>
  <c r="Q89" i="3"/>
  <c r="P89" i="3"/>
  <c r="O89" i="3"/>
  <c r="N89" i="3"/>
  <c r="M89" i="3"/>
  <c r="Q88" i="3"/>
  <c r="P88" i="3"/>
  <c r="O88" i="3"/>
  <c r="N88" i="3"/>
  <c r="M88" i="3"/>
  <c r="Q87" i="3"/>
  <c r="P87" i="3"/>
  <c r="O87" i="3"/>
  <c r="N87" i="3"/>
  <c r="M87" i="3"/>
  <c r="Q86" i="3"/>
  <c r="P86" i="3"/>
  <c r="O86" i="3"/>
  <c r="N86" i="3"/>
  <c r="M86" i="3"/>
  <c r="Q85" i="3"/>
  <c r="P85" i="3"/>
  <c r="O85" i="3"/>
  <c r="N85" i="3"/>
  <c r="M85" i="3"/>
  <c r="Q84" i="3"/>
  <c r="P84" i="3"/>
  <c r="O84" i="3"/>
  <c r="N84" i="3"/>
  <c r="M84" i="3"/>
  <c r="Q83" i="3"/>
  <c r="P83" i="3"/>
  <c r="O83" i="3"/>
  <c r="N83" i="3"/>
  <c r="M83" i="3"/>
  <c r="Q82" i="3"/>
  <c r="P82" i="3"/>
  <c r="O82" i="3"/>
  <c r="N82" i="3"/>
  <c r="M82" i="3"/>
  <c r="Q81" i="3"/>
  <c r="P81" i="3"/>
  <c r="O81" i="3"/>
  <c r="N81" i="3"/>
  <c r="M81" i="3"/>
  <c r="Q80" i="3"/>
  <c r="P80" i="3"/>
  <c r="O80" i="3"/>
  <c r="N80" i="3"/>
  <c r="M80" i="3"/>
  <c r="Q79" i="3"/>
  <c r="P79" i="3"/>
  <c r="O79" i="3"/>
  <c r="N79" i="3"/>
  <c r="M79" i="3"/>
  <c r="Q78" i="3"/>
  <c r="P78" i="3"/>
  <c r="O78" i="3"/>
  <c r="N78" i="3"/>
  <c r="M78" i="3"/>
  <c r="Q77" i="3"/>
  <c r="P77" i="3"/>
  <c r="O77" i="3"/>
  <c r="N77" i="3"/>
  <c r="M77" i="3"/>
  <c r="Q76" i="3"/>
  <c r="P76" i="3"/>
  <c r="O76" i="3"/>
  <c r="N76" i="3"/>
  <c r="M76" i="3"/>
  <c r="Q75" i="3"/>
  <c r="P75" i="3"/>
  <c r="O75" i="3"/>
  <c r="N75" i="3"/>
  <c r="M75" i="3"/>
  <c r="Q74" i="3"/>
  <c r="P74" i="3"/>
  <c r="O74" i="3"/>
  <c r="N74" i="3"/>
  <c r="M74" i="3"/>
  <c r="Q73" i="3"/>
  <c r="P73" i="3"/>
  <c r="O73" i="3"/>
  <c r="N73" i="3"/>
  <c r="M73" i="3"/>
  <c r="Q72" i="3"/>
  <c r="P72" i="3"/>
  <c r="O72" i="3"/>
  <c r="N72" i="3"/>
  <c r="M72" i="3"/>
  <c r="Q71" i="3"/>
  <c r="P71" i="3"/>
  <c r="O71" i="3"/>
  <c r="N71" i="3"/>
  <c r="M71" i="3"/>
  <c r="Q70" i="3"/>
  <c r="P70" i="3"/>
  <c r="O70" i="3"/>
  <c r="N70" i="3"/>
  <c r="M70" i="3"/>
  <c r="Q69" i="3"/>
  <c r="P69" i="3"/>
  <c r="O69" i="3"/>
  <c r="N69" i="3"/>
  <c r="M69" i="3"/>
  <c r="Q63" i="3"/>
  <c r="C66" i="3" s="1"/>
  <c r="G23" i="8" s="1"/>
  <c r="H23" i="8" s="1"/>
  <c r="P63" i="3"/>
  <c r="O63" i="3"/>
  <c r="N63" i="3"/>
  <c r="M63" i="3"/>
  <c r="Q62" i="3"/>
  <c r="P62" i="3"/>
  <c r="O62" i="3"/>
  <c r="N62" i="3"/>
  <c r="M62" i="3"/>
  <c r="Q61" i="3"/>
  <c r="P61" i="3"/>
  <c r="O61" i="3"/>
  <c r="N61" i="3"/>
  <c r="M61" i="3"/>
  <c r="Q60" i="3"/>
  <c r="P60" i="3"/>
  <c r="O60" i="3"/>
  <c r="N60" i="3"/>
  <c r="M60" i="3"/>
  <c r="Q59" i="3"/>
  <c r="P59" i="3"/>
  <c r="O59" i="3"/>
  <c r="N59" i="3"/>
  <c r="M59" i="3"/>
  <c r="Q58" i="3"/>
  <c r="P58" i="3"/>
  <c r="O58" i="3"/>
  <c r="N58" i="3"/>
  <c r="M58" i="3"/>
  <c r="Q57" i="3"/>
  <c r="P57" i="3"/>
  <c r="O57" i="3"/>
  <c r="N57" i="3"/>
  <c r="M57" i="3"/>
  <c r="Q56" i="3"/>
  <c r="P56" i="3"/>
  <c r="O56" i="3"/>
  <c r="N56" i="3"/>
  <c r="M56" i="3"/>
  <c r="Q55" i="3"/>
  <c r="P55" i="3"/>
  <c r="O55" i="3"/>
  <c r="N55" i="3"/>
  <c r="M55" i="3"/>
  <c r="Q54" i="3"/>
  <c r="P54" i="3"/>
  <c r="O54" i="3"/>
  <c r="N54" i="3"/>
  <c r="M54" i="3"/>
  <c r="Q53" i="3"/>
  <c r="P53" i="3"/>
  <c r="O53" i="3"/>
  <c r="N53" i="3"/>
  <c r="M53" i="3"/>
  <c r="Q52" i="3"/>
  <c r="P52" i="3"/>
  <c r="O52" i="3"/>
  <c r="N52" i="3"/>
  <c r="M52" i="3"/>
  <c r="Q51" i="3"/>
  <c r="P51" i="3"/>
  <c r="O51" i="3"/>
  <c r="N51" i="3"/>
  <c r="M51" i="3"/>
  <c r="Q50" i="3"/>
  <c r="P50" i="3"/>
  <c r="O50" i="3"/>
  <c r="N50" i="3"/>
  <c r="M50" i="3"/>
  <c r="Q49" i="3"/>
  <c r="P49" i="3"/>
  <c r="O49" i="3"/>
  <c r="N49" i="3"/>
  <c r="M49" i="3"/>
  <c r="Q48" i="3"/>
  <c r="P48" i="3"/>
  <c r="O48" i="3"/>
  <c r="N48" i="3"/>
  <c r="M48" i="3"/>
  <c r="Q47" i="3"/>
  <c r="P47" i="3"/>
  <c r="O47" i="3"/>
  <c r="N47" i="3"/>
  <c r="M47" i="3"/>
  <c r="Q46" i="3"/>
  <c r="P46" i="3"/>
  <c r="O46" i="3"/>
  <c r="N46" i="3"/>
  <c r="M46" i="3"/>
  <c r="Q45" i="3"/>
  <c r="P45" i="3"/>
  <c r="O45" i="3"/>
  <c r="N45" i="3"/>
  <c r="M45" i="3"/>
  <c r="Q44" i="3"/>
  <c r="P44" i="3"/>
  <c r="O44" i="3"/>
  <c r="N44" i="3"/>
  <c r="M44" i="3"/>
  <c r="Q43" i="3"/>
  <c r="P43" i="3"/>
  <c r="O43" i="3"/>
  <c r="N43" i="3"/>
  <c r="M43" i="3"/>
  <c r="Q42" i="3"/>
  <c r="P42" i="3"/>
  <c r="O42" i="3"/>
  <c r="N42" i="3"/>
  <c r="M42" i="3"/>
  <c r="Q41" i="3"/>
  <c r="P41" i="3"/>
  <c r="O41" i="3"/>
  <c r="N41" i="3"/>
  <c r="M41" i="3"/>
  <c r="Q40" i="3"/>
  <c r="P40" i="3"/>
  <c r="O40" i="3"/>
  <c r="N40" i="3"/>
  <c r="M40" i="3"/>
  <c r="Q39" i="3"/>
  <c r="P39" i="3"/>
  <c r="O39" i="3"/>
  <c r="N39" i="3"/>
  <c r="M39" i="3"/>
  <c r="Q38" i="3"/>
  <c r="P38" i="3"/>
  <c r="O38" i="3"/>
  <c r="N38" i="3"/>
  <c r="M38" i="3"/>
  <c r="Q37" i="3"/>
  <c r="P37" i="3"/>
  <c r="O37" i="3"/>
  <c r="N37" i="3"/>
  <c r="M37" i="3"/>
  <c r="Q36" i="3"/>
  <c r="P36" i="3"/>
  <c r="O36" i="3"/>
  <c r="N36" i="3"/>
  <c r="M36" i="3"/>
  <c r="Q30" i="3"/>
  <c r="C33" i="3" s="1"/>
  <c r="G22" i="8" s="1"/>
  <c r="H22" i="8" s="1"/>
  <c r="P30" i="3"/>
  <c r="O30" i="3"/>
  <c r="N30" i="3"/>
  <c r="M30" i="3"/>
  <c r="Q29" i="3"/>
  <c r="P29" i="3"/>
  <c r="O29" i="3"/>
  <c r="N29" i="3"/>
  <c r="M29" i="3"/>
  <c r="Q28" i="3"/>
  <c r="P28" i="3"/>
  <c r="O28" i="3"/>
  <c r="N28" i="3"/>
  <c r="M28" i="3"/>
  <c r="Q27" i="3"/>
  <c r="P27" i="3"/>
  <c r="O27" i="3"/>
  <c r="N27" i="3"/>
  <c r="M27" i="3"/>
  <c r="Q26" i="3"/>
  <c r="P26" i="3"/>
  <c r="O26" i="3"/>
  <c r="N26" i="3"/>
  <c r="M26" i="3"/>
  <c r="Q25" i="3"/>
  <c r="P25" i="3"/>
  <c r="O25" i="3"/>
  <c r="N25" i="3"/>
  <c r="M25" i="3"/>
  <c r="Q24" i="3"/>
  <c r="P24" i="3"/>
  <c r="O24" i="3"/>
  <c r="N24" i="3"/>
  <c r="M24" i="3"/>
  <c r="Q23" i="3"/>
  <c r="P23" i="3"/>
  <c r="O23" i="3"/>
  <c r="N23" i="3"/>
  <c r="M23" i="3"/>
  <c r="Q22" i="3"/>
  <c r="P22" i="3"/>
  <c r="O22" i="3"/>
  <c r="N22" i="3"/>
  <c r="M22" i="3"/>
  <c r="Q21" i="3"/>
  <c r="P21" i="3"/>
  <c r="O21" i="3"/>
  <c r="N21" i="3"/>
  <c r="M21" i="3"/>
  <c r="Q20" i="3"/>
  <c r="P20" i="3"/>
  <c r="O20" i="3"/>
  <c r="N20" i="3"/>
  <c r="M20" i="3"/>
  <c r="Q19" i="3"/>
  <c r="P19" i="3"/>
  <c r="O19" i="3"/>
  <c r="N19" i="3"/>
  <c r="M19" i="3"/>
  <c r="Q18" i="3"/>
  <c r="P18" i="3"/>
  <c r="O18" i="3"/>
  <c r="N18" i="3"/>
  <c r="M18" i="3"/>
  <c r="Q17" i="3"/>
  <c r="P17" i="3"/>
  <c r="O17" i="3"/>
  <c r="N17" i="3"/>
  <c r="M17" i="3"/>
  <c r="Q16" i="3"/>
  <c r="P16" i="3"/>
  <c r="O16" i="3"/>
  <c r="N16" i="3"/>
  <c r="M16" i="3"/>
  <c r="Q15" i="3"/>
  <c r="P15" i="3"/>
  <c r="O15" i="3"/>
  <c r="N15" i="3"/>
  <c r="M15" i="3"/>
  <c r="Q14" i="3"/>
  <c r="P14" i="3"/>
  <c r="O14" i="3"/>
  <c r="N14" i="3"/>
  <c r="M14" i="3"/>
  <c r="Q13" i="3"/>
  <c r="P13" i="3"/>
  <c r="O13" i="3"/>
  <c r="N13" i="3"/>
  <c r="M13" i="3"/>
  <c r="Q12" i="3"/>
  <c r="P12" i="3"/>
  <c r="O12" i="3"/>
  <c r="N12" i="3"/>
  <c r="M12" i="3"/>
  <c r="Q11" i="3"/>
  <c r="P11" i="3"/>
  <c r="O11" i="3"/>
  <c r="N11" i="3"/>
  <c r="M11" i="3"/>
  <c r="Q10" i="3"/>
  <c r="P10" i="3"/>
  <c r="O10" i="3"/>
  <c r="N10" i="3"/>
  <c r="M10" i="3"/>
  <c r="Q9" i="3"/>
  <c r="P9" i="3"/>
  <c r="O9" i="3"/>
  <c r="N9" i="3"/>
  <c r="M9" i="3"/>
  <c r="Q8" i="3"/>
  <c r="P8" i="3"/>
  <c r="O8" i="3"/>
  <c r="N8" i="3"/>
  <c r="M8" i="3"/>
  <c r="Q7" i="3"/>
  <c r="P7" i="3"/>
  <c r="O7" i="3"/>
  <c r="N7" i="3"/>
  <c r="M7" i="3"/>
  <c r="Q6" i="3"/>
  <c r="P6" i="3"/>
  <c r="O6" i="3"/>
  <c r="N6" i="3"/>
  <c r="M6" i="3"/>
  <c r="Q5" i="3"/>
  <c r="P5" i="3"/>
  <c r="O5" i="3"/>
  <c r="N5" i="3"/>
  <c r="M5" i="3"/>
  <c r="Q4" i="3"/>
  <c r="P4" i="3"/>
  <c r="O4" i="3"/>
  <c r="N4" i="3"/>
  <c r="M4" i="3"/>
  <c r="Q3" i="3"/>
  <c r="P3" i="3"/>
  <c r="O3" i="3"/>
  <c r="N3" i="3"/>
  <c r="M3" i="3"/>
  <c r="P261" i="2"/>
  <c r="O261" i="2"/>
  <c r="N261" i="2"/>
  <c r="M261" i="2"/>
  <c r="P260" i="2"/>
  <c r="O260" i="2"/>
  <c r="N260" i="2"/>
  <c r="M260" i="2"/>
  <c r="P259" i="2"/>
  <c r="O259" i="2"/>
  <c r="N259" i="2"/>
  <c r="M259" i="2"/>
  <c r="P258" i="2"/>
  <c r="O258" i="2"/>
  <c r="N258" i="2"/>
  <c r="M258" i="2"/>
  <c r="P257" i="2"/>
  <c r="O257" i="2"/>
  <c r="N257" i="2"/>
  <c r="M257" i="2"/>
  <c r="P256" i="2"/>
  <c r="O256" i="2"/>
  <c r="N256" i="2"/>
  <c r="M256" i="2"/>
  <c r="P255" i="2"/>
  <c r="O255" i="2"/>
  <c r="N255" i="2"/>
  <c r="M255" i="2"/>
  <c r="P254" i="2"/>
  <c r="O254" i="2"/>
  <c r="N254" i="2"/>
  <c r="M254" i="2"/>
  <c r="P253" i="2"/>
  <c r="O253" i="2"/>
  <c r="N253" i="2"/>
  <c r="M253" i="2"/>
  <c r="P252" i="2"/>
  <c r="O252" i="2"/>
  <c r="N252" i="2"/>
  <c r="M252" i="2"/>
  <c r="P251" i="2"/>
  <c r="O251" i="2"/>
  <c r="N251" i="2"/>
  <c r="M251" i="2"/>
  <c r="P250" i="2"/>
  <c r="O250" i="2"/>
  <c r="N250" i="2"/>
  <c r="M250" i="2"/>
  <c r="P249" i="2"/>
  <c r="O249" i="2"/>
  <c r="N249" i="2"/>
  <c r="M249" i="2"/>
  <c r="P248" i="2"/>
  <c r="O248" i="2"/>
  <c r="N248" i="2"/>
  <c r="M248" i="2"/>
  <c r="P247" i="2"/>
  <c r="O247" i="2"/>
  <c r="N247" i="2"/>
  <c r="M247" i="2"/>
  <c r="P246" i="2"/>
  <c r="O246" i="2"/>
  <c r="N246" i="2"/>
  <c r="M246" i="2"/>
  <c r="P245" i="2"/>
  <c r="O245" i="2"/>
  <c r="N245" i="2"/>
  <c r="M245" i="2"/>
  <c r="P244" i="2"/>
  <c r="O244" i="2"/>
  <c r="N244" i="2"/>
  <c r="M244" i="2"/>
  <c r="P243" i="2"/>
  <c r="O243" i="2"/>
  <c r="N243" i="2"/>
  <c r="M243" i="2"/>
  <c r="P242" i="2"/>
  <c r="O242" i="2"/>
  <c r="N242" i="2"/>
  <c r="M242" i="2"/>
  <c r="P241" i="2"/>
  <c r="O241" i="2"/>
  <c r="N241" i="2"/>
  <c r="M241" i="2"/>
  <c r="P240" i="2"/>
  <c r="O240" i="2"/>
  <c r="N240" i="2"/>
  <c r="M240" i="2"/>
  <c r="P239" i="2"/>
  <c r="O239" i="2"/>
  <c r="N239" i="2"/>
  <c r="M239" i="2"/>
  <c r="P238" i="2"/>
  <c r="O238" i="2"/>
  <c r="N238" i="2"/>
  <c r="M238" i="2"/>
  <c r="P237" i="2"/>
  <c r="O237" i="2"/>
  <c r="N237" i="2"/>
  <c r="M237" i="2"/>
  <c r="P236" i="2"/>
  <c r="O236" i="2"/>
  <c r="N236" i="2"/>
  <c r="M236" i="2"/>
  <c r="P235" i="2"/>
  <c r="O235" i="2"/>
  <c r="N235" i="2"/>
  <c r="M235" i="2"/>
  <c r="N234" i="2"/>
  <c r="P228" i="2"/>
  <c r="O228" i="2"/>
  <c r="N228" i="2"/>
  <c r="M228" i="2"/>
  <c r="P227" i="2"/>
  <c r="O227" i="2"/>
  <c r="N227" i="2"/>
  <c r="M227" i="2"/>
  <c r="P226" i="2"/>
  <c r="O226" i="2"/>
  <c r="N226" i="2"/>
  <c r="M226" i="2"/>
  <c r="P225" i="2"/>
  <c r="O225" i="2"/>
  <c r="N225" i="2"/>
  <c r="M225" i="2"/>
  <c r="P224" i="2"/>
  <c r="O224" i="2"/>
  <c r="N224" i="2"/>
  <c r="M224" i="2"/>
  <c r="P223" i="2"/>
  <c r="O223" i="2"/>
  <c r="N223" i="2"/>
  <c r="M223" i="2"/>
  <c r="P222" i="2"/>
  <c r="O222" i="2"/>
  <c r="N222" i="2"/>
  <c r="M222" i="2"/>
  <c r="P221" i="2"/>
  <c r="O221" i="2"/>
  <c r="N221" i="2"/>
  <c r="M221" i="2"/>
  <c r="P220" i="2"/>
  <c r="O220" i="2"/>
  <c r="N220" i="2"/>
  <c r="M220" i="2"/>
  <c r="P219" i="2"/>
  <c r="O219" i="2"/>
  <c r="N219" i="2"/>
  <c r="M219" i="2"/>
  <c r="P218" i="2"/>
  <c r="O218" i="2"/>
  <c r="N218" i="2"/>
  <c r="M218" i="2"/>
  <c r="P217" i="2"/>
  <c r="O217" i="2"/>
  <c r="N217" i="2"/>
  <c r="M217" i="2"/>
  <c r="P216" i="2"/>
  <c r="O216" i="2"/>
  <c r="N216" i="2"/>
  <c r="M216" i="2"/>
  <c r="P215" i="2"/>
  <c r="O215" i="2"/>
  <c r="N215" i="2"/>
  <c r="M215" i="2"/>
  <c r="P214" i="2"/>
  <c r="O214" i="2"/>
  <c r="N214" i="2"/>
  <c r="M214" i="2"/>
  <c r="P213" i="2"/>
  <c r="O213" i="2"/>
  <c r="N213" i="2"/>
  <c r="M213" i="2"/>
  <c r="P212" i="2"/>
  <c r="O212" i="2"/>
  <c r="N212" i="2"/>
  <c r="M212" i="2"/>
  <c r="P211" i="2"/>
  <c r="O211" i="2"/>
  <c r="N211" i="2"/>
  <c r="M211" i="2"/>
  <c r="P210" i="2"/>
  <c r="O210" i="2"/>
  <c r="N210" i="2"/>
  <c r="M210" i="2"/>
  <c r="P209" i="2"/>
  <c r="O209" i="2"/>
  <c r="N209" i="2"/>
  <c r="M209" i="2"/>
  <c r="P208" i="2"/>
  <c r="O208" i="2"/>
  <c r="N208" i="2"/>
  <c r="M208" i="2"/>
  <c r="P207" i="2"/>
  <c r="O207" i="2"/>
  <c r="N207" i="2"/>
  <c r="M207" i="2"/>
  <c r="P206" i="2"/>
  <c r="O206" i="2"/>
  <c r="N206" i="2"/>
  <c r="M206" i="2"/>
  <c r="P205" i="2"/>
  <c r="O205" i="2"/>
  <c r="N205" i="2"/>
  <c r="M205" i="2"/>
  <c r="P204" i="2"/>
  <c r="O204" i="2"/>
  <c r="N204" i="2"/>
  <c r="M204" i="2"/>
  <c r="P203" i="2"/>
  <c r="O203" i="2"/>
  <c r="N203" i="2"/>
  <c r="M203" i="2"/>
  <c r="P202" i="2"/>
  <c r="O202" i="2"/>
  <c r="N202" i="2"/>
  <c r="M202" i="2"/>
  <c r="N201" i="2"/>
  <c r="P195" i="2"/>
  <c r="O195" i="2"/>
  <c r="N195" i="2"/>
  <c r="M195" i="2"/>
  <c r="P194" i="2"/>
  <c r="O194" i="2"/>
  <c r="N194" i="2"/>
  <c r="M194" i="2"/>
  <c r="P193" i="2"/>
  <c r="O193" i="2"/>
  <c r="N193" i="2"/>
  <c r="M193" i="2"/>
  <c r="P192" i="2"/>
  <c r="O192" i="2"/>
  <c r="N192" i="2"/>
  <c r="M192" i="2"/>
  <c r="P191" i="2"/>
  <c r="O191" i="2"/>
  <c r="N191" i="2"/>
  <c r="M191" i="2"/>
  <c r="P190" i="2"/>
  <c r="O190" i="2"/>
  <c r="N190" i="2"/>
  <c r="M190" i="2"/>
  <c r="P189" i="2"/>
  <c r="O189" i="2"/>
  <c r="N189" i="2"/>
  <c r="M189" i="2"/>
  <c r="P188" i="2"/>
  <c r="O188" i="2"/>
  <c r="N188" i="2"/>
  <c r="M188" i="2"/>
  <c r="P187" i="2"/>
  <c r="O187" i="2"/>
  <c r="N187" i="2"/>
  <c r="M187" i="2"/>
  <c r="P186" i="2"/>
  <c r="O186" i="2"/>
  <c r="N186" i="2"/>
  <c r="M186" i="2"/>
  <c r="P185" i="2"/>
  <c r="O185" i="2"/>
  <c r="N185" i="2"/>
  <c r="M185" i="2"/>
  <c r="P184" i="2"/>
  <c r="O184" i="2"/>
  <c r="N184" i="2"/>
  <c r="M184" i="2"/>
  <c r="P183" i="2"/>
  <c r="O183" i="2"/>
  <c r="N183" i="2"/>
  <c r="M183" i="2"/>
  <c r="P182" i="2"/>
  <c r="O182" i="2"/>
  <c r="N182" i="2"/>
  <c r="M182" i="2"/>
  <c r="P181" i="2"/>
  <c r="O181" i="2"/>
  <c r="N181" i="2"/>
  <c r="M181" i="2"/>
  <c r="P180" i="2"/>
  <c r="O180" i="2"/>
  <c r="N180" i="2"/>
  <c r="M180" i="2"/>
  <c r="P179" i="2"/>
  <c r="O179" i="2"/>
  <c r="N179" i="2"/>
  <c r="M179" i="2"/>
  <c r="P178" i="2"/>
  <c r="O178" i="2"/>
  <c r="N178" i="2"/>
  <c r="M178" i="2"/>
  <c r="P177" i="2"/>
  <c r="O177" i="2"/>
  <c r="N177" i="2"/>
  <c r="M177" i="2"/>
  <c r="P176" i="2"/>
  <c r="O176" i="2"/>
  <c r="N176" i="2"/>
  <c r="M176" i="2"/>
  <c r="P175" i="2"/>
  <c r="O175" i="2"/>
  <c r="N175" i="2"/>
  <c r="M175" i="2"/>
  <c r="P174" i="2"/>
  <c r="O174" i="2"/>
  <c r="N174" i="2"/>
  <c r="M174" i="2"/>
  <c r="P173" i="2"/>
  <c r="O173" i="2"/>
  <c r="N173" i="2"/>
  <c r="M173" i="2"/>
  <c r="P172" i="2"/>
  <c r="O172" i="2"/>
  <c r="N172" i="2"/>
  <c r="M172" i="2"/>
  <c r="P171" i="2"/>
  <c r="O171" i="2"/>
  <c r="N171" i="2"/>
  <c r="M171" i="2"/>
  <c r="P170" i="2"/>
  <c r="O170" i="2"/>
  <c r="N170" i="2"/>
  <c r="M170" i="2"/>
  <c r="P169" i="2"/>
  <c r="O169" i="2"/>
  <c r="N169" i="2"/>
  <c r="M169" i="2"/>
  <c r="N168" i="2"/>
  <c r="P162" i="2"/>
  <c r="O162" i="2"/>
  <c r="N162" i="2"/>
  <c r="M162" i="2"/>
  <c r="P161" i="2"/>
  <c r="O161" i="2"/>
  <c r="N161" i="2"/>
  <c r="M161" i="2"/>
  <c r="P160" i="2"/>
  <c r="O160" i="2"/>
  <c r="N160" i="2"/>
  <c r="M160" i="2"/>
  <c r="P159" i="2"/>
  <c r="O159" i="2"/>
  <c r="N159" i="2"/>
  <c r="M159" i="2"/>
  <c r="P158" i="2"/>
  <c r="O158" i="2"/>
  <c r="N158" i="2"/>
  <c r="M158" i="2"/>
  <c r="P157" i="2"/>
  <c r="O157" i="2"/>
  <c r="N157" i="2"/>
  <c r="M157" i="2"/>
  <c r="P156" i="2"/>
  <c r="O156" i="2"/>
  <c r="N156" i="2"/>
  <c r="M156" i="2"/>
  <c r="P155" i="2"/>
  <c r="O155" i="2"/>
  <c r="N155" i="2"/>
  <c r="M155" i="2"/>
  <c r="P154" i="2"/>
  <c r="O154" i="2"/>
  <c r="N154" i="2"/>
  <c r="M154" i="2"/>
  <c r="P153" i="2"/>
  <c r="O153" i="2"/>
  <c r="N153" i="2"/>
  <c r="M153" i="2"/>
  <c r="P152" i="2"/>
  <c r="O152" i="2"/>
  <c r="N152" i="2"/>
  <c r="M152" i="2"/>
  <c r="P151" i="2"/>
  <c r="O151" i="2"/>
  <c r="N151" i="2"/>
  <c r="M151" i="2"/>
  <c r="P150" i="2"/>
  <c r="O150" i="2"/>
  <c r="N150" i="2"/>
  <c r="M150" i="2"/>
  <c r="P149" i="2"/>
  <c r="O149" i="2"/>
  <c r="N149" i="2"/>
  <c r="M149" i="2"/>
  <c r="P148" i="2"/>
  <c r="O148" i="2"/>
  <c r="N148" i="2"/>
  <c r="M148" i="2"/>
  <c r="P147" i="2"/>
  <c r="O147" i="2"/>
  <c r="N147" i="2"/>
  <c r="M147" i="2"/>
  <c r="P146" i="2"/>
  <c r="O146" i="2"/>
  <c r="N146" i="2"/>
  <c r="M146" i="2"/>
  <c r="P145" i="2"/>
  <c r="O145" i="2"/>
  <c r="N145" i="2"/>
  <c r="M145" i="2"/>
  <c r="P144" i="2"/>
  <c r="O144" i="2"/>
  <c r="N144" i="2"/>
  <c r="M144" i="2"/>
  <c r="P143" i="2"/>
  <c r="O143" i="2"/>
  <c r="N143" i="2"/>
  <c r="M143" i="2"/>
  <c r="P142" i="2"/>
  <c r="O142" i="2"/>
  <c r="N142" i="2"/>
  <c r="M142" i="2"/>
  <c r="P141" i="2"/>
  <c r="O141" i="2"/>
  <c r="N141" i="2"/>
  <c r="M141" i="2"/>
  <c r="P140" i="2"/>
  <c r="O140" i="2"/>
  <c r="N140" i="2"/>
  <c r="M140" i="2"/>
  <c r="P139" i="2"/>
  <c r="O139" i="2"/>
  <c r="N139" i="2"/>
  <c r="M139" i="2"/>
  <c r="P138" i="2"/>
  <c r="O138" i="2"/>
  <c r="N138" i="2"/>
  <c r="M138" i="2"/>
  <c r="P137" i="2"/>
  <c r="O137" i="2"/>
  <c r="N137" i="2"/>
  <c r="M137" i="2"/>
  <c r="P136" i="2"/>
  <c r="O136" i="2"/>
  <c r="N136" i="2"/>
  <c r="M136" i="2"/>
  <c r="N135" i="2"/>
  <c r="P129" i="2"/>
  <c r="O129" i="2"/>
  <c r="N129" i="2"/>
  <c r="M129" i="2"/>
  <c r="P128" i="2"/>
  <c r="O128" i="2"/>
  <c r="N128" i="2"/>
  <c r="M128" i="2"/>
  <c r="P127" i="2"/>
  <c r="O127" i="2"/>
  <c r="N127" i="2"/>
  <c r="M127" i="2"/>
  <c r="P126" i="2"/>
  <c r="O126" i="2"/>
  <c r="N126" i="2"/>
  <c r="M126" i="2"/>
  <c r="P125" i="2"/>
  <c r="O125" i="2"/>
  <c r="N125" i="2"/>
  <c r="M125" i="2"/>
  <c r="P124" i="2"/>
  <c r="O124" i="2"/>
  <c r="N124" i="2"/>
  <c r="M124" i="2"/>
  <c r="P123" i="2"/>
  <c r="O123" i="2"/>
  <c r="N123" i="2"/>
  <c r="M123" i="2"/>
  <c r="P122" i="2"/>
  <c r="O122" i="2"/>
  <c r="N122" i="2"/>
  <c r="M122" i="2"/>
  <c r="P121" i="2"/>
  <c r="O121" i="2"/>
  <c r="N121" i="2"/>
  <c r="M121" i="2"/>
  <c r="P120" i="2"/>
  <c r="O120" i="2"/>
  <c r="N120" i="2"/>
  <c r="M120" i="2"/>
  <c r="P119" i="2"/>
  <c r="O119" i="2"/>
  <c r="N119" i="2"/>
  <c r="M119" i="2"/>
  <c r="P118" i="2"/>
  <c r="O118" i="2"/>
  <c r="N118" i="2"/>
  <c r="M118" i="2"/>
  <c r="P117" i="2"/>
  <c r="O117" i="2"/>
  <c r="N117" i="2"/>
  <c r="M117" i="2"/>
  <c r="P116" i="2"/>
  <c r="O116" i="2"/>
  <c r="N116" i="2"/>
  <c r="M116" i="2"/>
  <c r="P115" i="2"/>
  <c r="O115" i="2"/>
  <c r="N115" i="2"/>
  <c r="M115" i="2"/>
  <c r="P114" i="2"/>
  <c r="O114" i="2"/>
  <c r="N114" i="2"/>
  <c r="M114" i="2"/>
  <c r="P113" i="2"/>
  <c r="O113" i="2"/>
  <c r="N113" i="2"/>
  <c r="M113" i="2"/>
  <c r="P112" i="2"/>
  <c r="O112" i="2"/>
  <c r="N112" i="2"/>
  <c r="M112" i="2"/>
  <c r="P111" i="2"/>
  <c r="O111" i="2"/>
  <c r="N111" i="2"/>
  <c r="M111" i="2"/>
  <c r="P110" i="2"/>
  <c r="O110" i="2"/>
  <c r="N110" i="2"/>
  <c r="M110" i="2"/>
  <c r="P109" i="2"/>
  <c r="O109" i="2"/>
  <c r="N109" i="2"/>
  <c r="M109" i="2"/>
  <c r="P108" i="2"/>
  <c r="O108" i="2"/>
  <c r="N108" i="2"/>
  <c r="M108" i="2"/>
  <c r="P107" i="2"/>
  <c r="O107" i="2"/>
  <c r="N107" i="2"/>
  <c r="M107" i="2"/>
  <c r="P106" i="2"/>
  <c r="O106" i="2"/>
  <c r="N106" i="2"/>
  <c r="M106" i="2"/>
  <c r="P105" i="2"/>
  <c r="O105" i="2"/>
  <c r="N105" i="2"/>
  <c r="M105" i="2"/>
  <c r="P104" i="2"/>
  <c r="O104" i="2"/>
  <c r="N104" i="2"/>
  <c r="M104" i="2"/>
  <c r="P103" i="2"/>
  <c r="O103" i="2"/>
  <c r="N103" i="2"/>
  <c r="M103" i="2"/>
  <c r="N102" i="2"/>
  <c r="P96" i="2"/>
  <c r="O96" i="2"/>
  <c r="N96" i="2"/>
  <c r="M96" i="2"/>
  <c r="P95" i="2"/>
  <c r="O95" i="2"/>
  <c r="N95" i="2"/>
  <c r="M95" i="2"/>
  <c r="P94" i="2"/>
  <c r="O94" i="2"/>
  <c r="N94" i="2"/>
  <c r="M94" i="2"/>
  <c r="P93" i="2"/>
  <c r="O93" i="2"/>
  <c r="N93" i="2"/>
  <c r="M93" i="2"/>
  <c r="P92" i="2"/>
  <c r="O92" i="2"/>
  <c r="N92" i="2"/>
  <c r="M92" i="2"/>
  <c r="P91" i="2"/>
  <c r="O91" i="2"/>
  <c r="N91" i="2"/>
  <c r="M91" i="2"/>
  <c r="P90" i="2"/>
  <c r="O90" i="2"/>
  <c r="N90" i="2"/>
  <c r="M90" i="2"/>
  <c r="P89" i="2"/>
  <c r="O89" i="2"/>
  <c r="N89" i="2"/>
  <c r="M89" i="2"/>
  <c r="P88" i="2"/>
  <c r="O88" i="2"/>
  <c r="N88" i="2"/>
  <c r="M88" i="2"/>
  <c r="P87" i="2"/>
  <c r="O87" i="2"/>
  <c r="N87" i="2"/>
  <c r="M87" i="2"/>
  <c r="P86" i="2"/>
  <c r="O86" i="2"/>
  <c r="N86" i="2"/>
  <c r="M86" i="2"/>
  <c r="P85" i="2"/>
  <c r="O85" i="2"/>
  <c r="N85" i="2"/>
  <c r="M85" i="2"/>
  <c r="P84" i="2"/>
  <c r="O84" i="2"/>
  <c r="N84" i="2"/>
  <c r="M84" i="2"/>
  <c r="P83" i="2"/>
  <c r="O83" i="2"/>
  <c r="N83" i="2"/>
  <c r="M83" i="2"/>
  <c r="P82" i="2"/>
  <c r="O82" i="2"/>
  <c r="N82" i="2"/>
  <c r="M82" i="2"/>
  <c r="P81" i="2"/>
  <c r="O81" i="2"/>
  <c r="N81" i="2"/>
  <c r="M81" i="2"/>
  <c r="P80" i="2"/>
  <c r="O80" i="2"/>
  <c r="N80" i="2"/>
  <c r="M80" i="2"/>
  <c r="P79" i="2"/>
  <c r="O79" i="2"/>
  <c r="N79" i="2"/>
  <c r="M79" i="2"/>
  <c r="P78" i="2"/>
  <c r="O78" i="2"/>
  <c r="N78" i="2"/>
  <c r="M78" i="2"/>
  <c r="P77" i="2"/>
  <c r="O77" i="2"/>
  <c r="N77" i="2"/>
  <c r="M77" i="2"/>
  <c r="P76" i="2"/>
  <c r="O76" i="2"/>
  <c r="N76" i="2"/>
  <c r="M76" i="2"/>
  <c r="P75" i="2"/>
  <c r="O75" i="2"/>
  <c r="N75" i="2"/>
  <c r="M75" i="2"/>
  <c r="P74" i="2"/>
  <c r="O74" i="2"/>
  <c r="N74" i="2"/>
  <c r="M74" i="2"/>
  <c r="P73" i="2"/>
  <c r="O73" i="2"/>
  <c r="N73" i="2"/>
  <c r="M73" i="2"/>
  <c r="P72" i="2"/>
  <c r="O72" i="2"/>
  <c r="N72" i="2"/>
  <c r="M72" i="2"/>
  <c r="P71" i="2"/>
  <c r="O71" i="2"/>
  <c r="N71" i="2"/>
  <c r="M71" i="2"/>
  <c r="P70" i="2"/>
  <c r="O70" i="2"/>
  <c r="N70" i="2"/>
  <c r="M70" i="2"/>
  <c r="N69" i="2"/>
  <c r="P63" i="2"/>
  <c r="O63" i="2"/>
  <c r="N63" i="2"/>
  <c r="M63" i="2"/>
  <c r="P62" i="2"/>
  <c r="O62" i="2"/>
  <c r="N62" i="2"/>
  <c r="M62" i="2"/>
  <c r="P61" i="2"/>
  <c r="O61" i="2"/>
  <c r="N61" i="2"/>
  <c r="M61" i="2"/>
  <c r="P60" i="2"/>
  <c r="O60" i="2"/>
  <c r="N60" i="2"/>
  <c r="M60" i="2"/>
  <c r="P59" i="2"/>
  <c r="O59" i="2"/>
  <c r="N59" i="2"/>
  <c r="M59" i="2"/>
  <c r="Q58" i="2"/>
  <c r="P58" i="2"/>
  <c r="O58" i="2"/>
  <c r="N58" i="2"/>
  <c r="M58" i="2"/>
  <c r="P57" i="2"/>
  <c r="O57" i="2"/>
  <c r="N57" i="2"/>
  <c r="M57" i="2"/>
  <c r="P56" i="2"/>
  <c r="O56" i="2"/>
  <c r="N56" i="2"/>
  <c r="M56" i="2"/>
  <c r="P55" i="2"/>
  <c r="O55" i="2"/>
  <c r="N55" i="2"/>
  <c r="M55" i="2"/>
  <c r="P54" i="2"/>
  <c r="O54" i="2"/>
  <c r="N54" i="2"/>
  <c r="M54" i="2"/>
  <c r="P53" i="2"/>
  <c r="O53" i="2"/>
  <c r="N53" i="2"/>
  <c r="M53" i="2"/>
  <c r="P52" i="2"/>
  <c r="O52" i="2"/>
  <c r="N52" i="2"/>
  <c r="M52" i="2"/>
  <c r="P51" i="2"/>
  <c r="O51" i="2"/>
  <c r="N51" i="2"/>
  <c r="M51" i="2"/>
  <c r="P50" i="2"/>
  <c r="O50" i="2"/>
  <c r="N50" i="2"/>
  <c r="M50" i="2"/>
  <c r="P49" i="2"/>
  <c r="O49" i="2"/>
  <c r="N49" i="2"/>
  <c r="M49" i="2"/>
  <c r="P48" i="2"/>
  <c r="O48" i="2"/>
  <c r="N48" i="2"/>
  <c r="M48" i="2"/>
  <c r="P47" i="2"/>
  <c r="O47" i="2"/>
  <c r="N47" i="2"/>
  <c r="M47" i="2"/>
  <c r="P46" i="2"/>
  <c r="O46" i="2"/>
  <c r="N46" i="2"/>
  <c r="M46" i="2"/>
  <c r="P45" i="2"/>
  <c r="O45" i="2"/>
  <c r="N45" i="2"/>
  <c r="M45" i="2"/>
  <c r="P44" i="2"/>
  <c r="O44" i="2"/>
  <c r="N44" i="2"/>
  <c r="M44" i="2"/>
  <c r="P43" i="2"/>
  <c r="O43" i="2"/>
  <c r="N43" i="2"/>
  <c r="M43" i="2"/>
  <c r="P42" i="2"/>
  <c r="O42" i="2"/>
  <c r="N42" i="2"/>
  <c r="M42" i="2"/>
  <c r="P41" i="2"/>
  <c r="O41" i="2"/>
  <c r="N41" i="2"/>
  <c r="M41" i="2"/>
  <c r="P40" i="2"/>
  <c r="O40" i="2"/>
  <c r="N40" i="2"/>
  <c r="M40" i="2"/>
  <c r="P39" i="2"/>
  <c r="O39" i="2"/>
  <c r="N39" i="2"/>
  <c r="M39" i="2"/>
  <c r="P38" i="2"/>
  <c r="O38" i="2"/>
  <c r="N38" i="2"/>
  <c r="M38" i="2"/>
  <c r="P37" i="2"/>
  <c r="O37" i="2"/>
  <c r="N37" i="2"/>
  <c r="M37" i="2"/>
  <c r="P36" i="2"/>
  <c r="N36" i="2"/>
  <c r="M36" i="2"/>
  <c r="P30" i="2"/>
  <c r="O30" i="2"/>
  <c r="N30" i="2"/>
  <c r="M30" i="2"/>
  <c r="P29" i="2"/>
  <c r="O29" i="2"/>
  <c r="N29" i="2"/>
  <c r="M29" i="2"/>
  <c r="P28" i="2"/>
  <c r="O28" i="2"/>
  <c r="N28" i="2"/>
  <c r="M28" i="2"/>
  <c r="P27" i="2"/>
  <c r="O27" i="2"/>
  <c r="N27" i="2"/>
  <c r="M27" i="2"/>
  <c r="P26" i="2"/>
  <c r="O26" i="2"/>
  <c r="N26" i="2"/>
  <c r="M26" i="2"/>
  <c r="P25" i="2"/>
  <c r="O25" i="2"/>
  <c r="N25" i="2"/>
  <c r="M25" i="2"/>
  <c r="P24" i="2"/>
  <c r="O24" i="2"/>
  <c r="N24" i="2"/>
  <c r="M24" i="2"/>
  <c r="P23" i="2"/>
  <c r="O23" i="2"/>
  <c r="N23" i="2"/>
  <c r="M23" i="2"/>
  <c r="P22" i="2"/>
  <c r="O22" i="2"/>
  <c r="N22" i="2"/>
  <c r="M22" i="2"/>
  <c r="P21" i="2"/>
  <c r="O21" i="2"/>
  <c r="N21" i="2"/>
  <c r="M21" i="2"/>
  <c r="P20" i="2"/>
  <c r="O20" i="2"/>
  <c r="N20" i="2"/>
  <c r="M20" i="2"/>
  <c r="P19" i="2"/>
  <c r="O19" i="2"/>
  <c r="N19" i="2"/>
  <c r="M19" i="2"/>
  <c r="P18" i="2"/>
  <c r="O18" i="2"/>
  <c r="N18" i="2"/>
  <c r="M18" i="2"/>
  <c r="P17" i="2"/>
  <c r="O17" i="2"/>
  <c r="N17" i="2"/>
  <c r="M17" i="2"/>
  <c r="P16" i="2"/>
  <c r="O16" i="2"/>
  <c r="N16" i="2"/>
  <c r="M16" i="2"/>
  <c r="P15" i="2"/>
  <c r="O15" i="2"/>
  <c r="N15" i="2"/>
  <c r="M15" i="2"/>
  <c r="P14" i="2"/>
  <c r="O14" i="2"/>
  <c r="N14" i="2"/>
  <c r="M14" i="2"/>
  <c r="P13" i="2"/>
  <c r="O13" i="2"/>
  <c r="N13" i="2"/>
  <c r="M13" i="2"/>
  <c r="P12" i="2"/>
  <c r="O12" i="2"/>
  <c r="N12" i="2"/>
  <c r="M12" i="2"/>
  <c r="P11" i="2"/>
  <c r="O11" i="2"/>
  <c r="N11" i="2"/>
  <c r="M11" i="2"/>
  <c r="P10" i="2"/>
  <c r="O10" i="2"/>
  <c r="N10" i="2"/>
  <c r="M10" i="2"/>
  <c r="P9" i="2"/>
  <c r="O9" i="2"/>
  <c r="N9" i="2"/>
  <c r="M9" i="2"/>
  <c r="P8" i="2"/>
  <c r="O8" i="2"/>
  <c r="N8" i="2"/>
  <c r="M8" i="2"/>
  <c r="P7" i="2"/>
  <c r="O7" i="2"/>
  <c r="N7" i="2"/>
  <c r="M7" i="2"/>
  <c r="P6" i="2"/>
  <c r="O6" i="2"/>
  <c r="N6" i="2"/>
  <c r="M6" i="2"/>
  <c r="P5" i="2"/>
  <c r="O5" i="2"/>
  <c r="N5" i="2"/>
  <c r="M5" i="2"/>
  <c r="P4" i="2"/>
  <c r="O4" i="2"/>
  <c r="N4" i="2"/>
  <c r="M4" i="2"/>
  <c r="N3" i="2"/>
  <c r="K234" i="6"/>
  <c r="Q259" i="6" s="1"/>
  <c r="C234" i="2"/>
  <c r="K234" i="2" s="1"/>
  <c r="Q258" i="2" s="1"/>
  <c r="K201" i="2"/>
  <c r="Q225" i="2" s="1"/>
  <c r="K168" i="2"/>
  <c r="Q192" i="2" s="1"/>
  <c r="K135" i="2"/>
  <c r="Q159" i="2" s="1"/>
  <c r="K102" i="2"/>
  <c r="Q126" i="2" s="1"/>
  <c r="K69" i="2"/>
  <c r="Q93" i="2" s="1"/>
  <c r="K3" i="2"/>
  <c r="Q27" i="2" s="1"/>
  <c r="B5" i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F360" i="1"/>
  <c r="E360" i="1"/>
  <c r="J328" i="1"/>
  <c r="I328" i="1"/>
  <c r="F328" i="1"/>
  <c r="E328" i="1"/>
  <c r="J296" i="1"/>
  <c r="I296" i="1"/>
  <c r="F296" i="1"/>
  <c r="E296" i="1"/>
  <c r="J264" i="1"/>
  <c r="I264" i="1"/>
  <c r="F264" i="1"/>
  <c r="E264" i="1"/>
  <c r="J231" i="1"/>
  <c r="I231" i="1"/>
  <c r="F231" i="1"/>
  <c r="E231" i="1"/>
  <c r="J198" i="1"/>
  <c r="I198" i="1"/>
  <c r="F198" i="1"/>
  <c r="E198" i="1"/>
  <c r="J165" i="1"/>
  <c r="I165" i="1"/>
  <c r="F165" i="1"/>
  <c r="E165" i="1"/>
  <c r="J132" i="1"/>
  <c r="I132" i="1"/>
  <c r="F132" i="1"/>
  <c r="E132" i="1"/>
  <c r="J99" i="1"/>
  <c r="I99" i="1"/>
  <c r="F99" i="1"/>
  <c r="E99" i="1"/>
  <c r="J66" i="1"/>
  <c r="I66" i="1"/>
  <c r="F66" i="1"/>
  <c r="E66" i="1"/>
  <c r="F33" i="1"/>
  <c r="I33" i="1"/>
  <c r="J33" i="1"/>
  <c r="E33" i="1"/>
  <c r="C234" i="1"/>
  <c r="K234" i="1" s="1"/>
  <c r="P261" i="1"/>
  <c r="N261" i="1"/>
  <c r="M261" i="1"/>
  <c r="L261" i="1"/>
  <c r="K261" i="1"/>
  <c r="P260" i="1"/>
  <c r="N260" i="1"/>
  <c r="M260" i="1"/>
  <c r="L260" i="1"/>
  <c r="K260" i="1"/>
  <c r="P259" i="1"/>
  <c r="N259" i="1"/>
  <c r="M259" i="1"/>
  <c r="L259" i="1"/>
  <c r="K259" i="1"/>
  <c r="P258" i="1"/>
  <c r="N258" i="1"/>
  <c r="M258" i="1"/>
  <c r="L258" i="1"/>
  <c r="K258" i="1"/>
  <c r="P257" i="1"/>
  <c r="N257" i="1"/>
  <c r="M257" i="1"/>
  <c r="L257" i="1"/>
  <c r="K257" i="1"/>
  <c r="P256" i="1"/>
  <c r="N256" i="1"/>
  <c r="M256" i="1"/>
  <c r="L256" i="1"/>
  <c r="K256" i="1"/>
  <c r="P255" i="1"/>
  <c r="N255" i="1"/>
  <c r="M255" i="1"/>
  <c r="L255" i="1"/>
  <c r="K255" i="1"/>
  <c r="P254" i="1"/>
  <c r="N254" i="1"/>
  <c r="M254" i="1"/>
  <c r="L254" i="1"/>
  <c r="K254" i="1"/>
  <c r="P253" i="1"/>
  <c r="N253" i="1"/>
  <c r="M253" i="1"/>
  <c r="L253" i="1"/>
  <c r="K253" i="1"/>
  <c r="P252" i="1"/>
  <c r="N252" i="1"/>
  <c r="M252" i="1"/>
  <c r="L252" i="1"/>
  <c r="K252" i="1"/>
  <c r="P251" i="1"/>
  <c r="N251" i="1"/>
  <c r="M251" i="1"/>
  <c r="L251" i="1"/>
  <c r="K251" i="1"/>
  <c r="P250" i="1"/>
  <c r="N250" i="1"/>
  <c r="M250" i="1"/>
  <c r="L250" i="1"/>
  <c r="K250" i="1"/>
  <c r="P249" i="1"/>
  <c r="N249" i="1"/>
  <c r="M249" i="1"/>
  <c r="L249" i="1"/>
  <c r="K249" i="1"/>
  <c r="P248" i="1"/>
  <c r="N248" i="1"/>
  <c r="M248" i="1"/>
  <c r="L248" i="1"/>
  <c r="K248" i="1"/>
  <c r="P247" i="1"/>
  <c r="N247" i="1"/>
  <c r="M247" i="1"/>
  <c r="L247" i="1"/>
  <c r="K247" i="1"/>
  <c r="P246" i="1"/>
  <c r="N246" i="1"/>
  <c r="M246" i="1"/>
  <c r="L246" i="1"/>
  <c r="K246" i="1"/>
  <c r="P245" i="1"/>
  <c r="N245" i="1"/>
  <c r="M245" i="1"/>
  <c r="L245" i="1"/>
  <c r="K245" i="1"/>
  <c r="P244" i="1"/>
  <c r="N244" i="1"/>
  <c r="M244" i="1"/>
  <c r="L244" i="1"/>
  <c r="K244" i="1"/>
  <c r="P243" i="1"/>
  <c r="N243" i="1"/>
  <c r="M243" i="1"/>
  <c r="L243" i="1"/>
  <c r="K243" i="1"/>
  <c r="P242" i="1"/>
  <c r="N242" i="1"/>
  <c r="M242" i="1"/>
  <c r="L242" i="1"/>
  <c r="K242" i="1"/>
  <c r="P241" i="1"/>
  <c r="N241" i="1"/>
  <c r="M241" i="1"/>
  <c r="L241" i="1"/>
  <c r="K241" i="1"/>
  <c r="P240" i="1"/>
  <c r="N240" i="1"/>
  <c r="M240" i="1"/>
  <c r="L240" i="1"/>
  <c r="K240" i="1"/>
  <c r="P239" i="1"/>
  <c r="N239" i="1"/>
  <c r="M239" i="1"/>
  <c r="L239" i="1"/>
  <c r="K239" i="1"/>
  <c r="P238" i="1"/>
  <c r="N238" i="1"/>
  <c r="M238" i="1"/>
  <c r="L238" i="1"/>
  <c r="K238" i="1"/>
  <c r="P237" i="1"/>
  <c r="N237" i="1"/>
  <c r="M237" i="1"/>
  <c r="L237" i="1"/>
  <c r="K237" i="1"/>
  <c r="P236" i="1"/>
  <c r="N236" i="1"/>
  <c r="M236" i="1"/>
  <c r="L236" i="1"/>
  <c r="K236" i="1"/>
  <c r="P235" i="1"/>
  <c r="N235" i="1"/>
  <c r="M235" i="1"/>
  <c r="L235" i="1"/>
  <c r="K235" i="1"/>
  <c r="N234" i="1"/>
  <c r="L234" i="1"/>
  <c r="P228" i="1"/>
  <c r="N228" i="1"/>
  <c r="M228" i="1"/>
  <c r="L228" i="1"/>
  <c r="K228" i="1"/>
  <c r="P227" i="1"/>
  <c r="N227" i="1"/>
  <c r="M227" i="1"/>
  <c r="L227" i="1"/>
  <c r="K227" i="1"/>
  <c r="P226" i="1"/>
  <c r="N226" i="1"/>
  <c r="M226" i="1"/>
  <c r="L226" i="1"/>
  <c r="K226" i="1"/>
  <c r="P225" i="1"/>
  <c r="N225" i="1"/>
  <c r="M225" i="1"/>
  <c r="L225" i="1"/>
  <c r="K225" i="1"/>
  <c r="P224" i="1"/>
  <c r="N224" i="1"/>
  <c r="M224" i="1"/>
  <c r="L224" i="1"/>
  <c r="K224" i="1"/>
  <c r="P223" i="1"/>
  <c r="N223" i="1"/>
  <c r="M223" i="1"/>
  <c r="L223" i="1"/>
  <c r="K223" i="1"/>
  <c r="O223" i="1" s="1"/>
  <c r="P222" i="1"/>
  <c r="N222" i="1"/>
  <c r="M222" i="1"/>
  <c r="L222" i="1"/>
  <c r="K222" i="1"/>
  <c r="P221" i="1"/>
  <c r="N221" i="1"/>
  <c r="M221" i="1"/>
  <c r="L221" i="1"/>
  <c r="K221" i="1"/>
  <c r="P220" i="1"/>
  <c r="N220" i="1"/>
  <c r="M220" i="1"/>
  <c r="L220" i="1"/>
  <c r="K220" i="1"/>
  <c r="P219" i="1"/>
  <c r="N219" i="1"/>
  <c r="M219" i="1"/>
  <c r="L219" i="1"/>
  <c r="K219" i="1"/>
  <c r="P218" i="1"/>
  <c r="N218" i="1"/>
  <c r="M218" i="1"/>
  <c r="L218" i="1"/>
  <c r="K218" i="1"/>
  <c r="P217" i="1"/>
  <c r="N217" i="1"/>
  <c r="M217" i="1"/>
  <c r="L217" i="1"/>
  <c r="K217" i="1"/>
  <c r="P216" i="1"/>
  <c r="N216" i="1"/>
  <c r="M216" i="1"/>
  <c r="L216" i="1"/>
  <c r="K216" i="1"/>
  <c r="P215" i="1"/>
  <c r="N215" i="1"/>
  <c r="M215" i="1"/>
  <c r="L215" i="1"/>
  <c r="K215" i="1"/>
  <c r="O215" i="1" s="1"/>
  <c r="P214" i="1"/>
  <c r="N214" i="1"/>
  <c r="M214" i="1"/>
  <c r="L214" i="1"/>
  <c r="K214" i="1"/>
  <c r="P213" i="1"/>
  <c r="N213" i="1"/>
  <c r="M213" i="1"/>
  <c r="L213" i="1"/>
  <c r="K213" i="1"/>
  <c r="P212" i="1"/>
  <c r="N212" i="1"/>
  <c r="M212" i="1"/>
  <c r="L212" i="1"/>
  <c r="K212" i="1"/>
  <c r="P211" i="1"/>
  <c r="N211" i="1"/>
  <c r="M211" i="1"/>
  <c r="L211" i="1"/>
  <c r="K211" i="1"/>
  <c r="P210" i="1"/>
  <c r="N210" i="1"/>
  <c r="M210" i="1"/>
  <c r="L210" i="1"/>
  <c r="K210" i="1"/>
  <c r="P209" i="1"/>
  <c r="N209" i="1"/>
  <c r="M209" i="1"/>
  <c r="L209" i="1"/>
  <c r="K209" i="1"/>
  <c r="P208" i="1"/>
  <c r="N208" i="1"/>
  <c r="M208" i="1"/>
  <c r="L208" i="1"/>
  <c r="K208" i="1"/>
  <c r="P207" i="1"/>
  <c r="N207" i="1"/>
  <c r="M207" i="1"/>
  <c r="L207" i="1"/>
  <c r="K207" i="1"/>
  <c r="P206" i="1"/>
  <c r="N206" i="1"/>
  <c r="M206" i="1"/>
  <c r="L206" i="1"/>
  <c r="K206" i="1"/>
  <c r="P205" i="1"/>
  <c r="N205" i="1"/>
  <c r="M205" i="1"/>
  <c r="L205" i="1"/>
  <c r="K205" i="1"/>
  <c r="P204" i="1"/>
  <c r="N204" i="1"/>
  <c r="M204" i="1"/>
  <c r="L204" i="1"/>
  <c r="K204" i="1"/>
  <c r="P203" i="1"/>
  <c r="N203" i="1"/>
  <c r="M203" i="1"/>
  <c r="L203" i="1"/>
  <c r="K203" i="1"/>
  <c r="P202" i="1"/>
  <c r="N202" i="1"/>
  <c r="M202" i="1"/>
  <c r="L202" i="1"/>
  <c r="K202" i="1"/>
  <c r="P201" i="1"/>
  <c r="N201" i="1"/>
  <c r="M201" i="1"/>
  <c r="L201" i="1"/>
  <c r="P195" i="1"/>
  <c r="N195" i="1"/>
  <c r="M195" i="1"/>
  <c r="L195" i="1"/>
  <c r="K195" i="1"/>
  <c r="P194" i="1"/>
  <c r="N194" i="1"/>
  <c r="M194" i="1"/>
  <c r="L194" i="1"/>
  <c r="K194" i="1"/>
  <c r="P193" i="1"/>
  <c r="N193" i="1"/>
  <c r="M193" i="1"/>
  <c r="L193" i="1"/>
  <c r="K193" i="1"/>
  <c r="P192" i="1"/>
  <c r="N192" i="1"/>
  <c r="M192" i="1"/>
  <c r="L192" i="1"/>
  <c r="K192" i="1"/>
  <c r="P191" i="1"/>
  <c r="N191" i="1"/>
  <c r="M191" i="1"/>
  <c r="L191" i="1"/>
  <c r="K191" i="1"/>
  <c r="P190" i="1"/>
  <c r="N190" i="1"/>
  <c r="M190" i="1"/>
  <c r="L190" i="1"/>
  <c r="K190" i="1"/>
  <c r="P189" i="1"/>
  <c r="N189" i="1"/>
  <c r="M189" i="1"/>
  <c r="L189" i="1"/>
  <c r="K189" i="1"/>
  <c r="P188" i="1"/>
  <c r="N188" i="1"/>
  <c r="M188" i="1"/>
  <c r="L188" i="1"/>
  <c r="K188" i="1"/>
  <c r="P187" i="1"/>
  <c r="N187" i="1"/>
  <c r="M187" i="1"/>
  <c r="L187" i="1"/>
  <c r="K187" i="1"/>
  <c r="P186" i="1"/>
  <c r="N186" i="1"/>
  <c r="M186" i="1"/>
  <c r="L186" i="1"/>
  <c r="K186" i="1"/>
  <c r="P185" i="1"/>
  <c r="N185" i="1"/>
  <c r="M185" i="1"/>
  <c r="L185" i="1"/>
  <c r="K185" i="1"/>
  <c r="P184" i="1"/>
  <c r="N184" i="1"/>
  <c r="M184" i="1"/>
  <c r="L184" i="1"/>
  <c r="K184" i="1"/>
  <c r="P183" i="1"/>
  <c r="N183" i="1"/>
  <c r="M183" i="1"/>
  <c r="L183" i="1"/>
  <c r="K183" i="1"/>
  <c r="P182" i="1"/>
  <c r="N182" i="1"/>
  <c r="M182" i="1"/>
  <c r="L182" i="1"/>
  <c r="K182" i="1"/>
  <c r="P181" i="1"/>
  <c r="N181" i="1"/>
  <c r="M181" i="1"/>
  <c r="L181" i="1"/>
  <c r="K181" i="1"/>
  <c r="P180" i="1"/>
  <c r="N180" i="1"/>
  <c r="M180" i="1"/>
  <c r="L180" i="1"/>
  <c r="K180" i="1"/>
  <c r="P179" i="1"/>
  <c r="N179" i="1"/>
  <c r="M179" i="1"/>
  <c r="L179" i="1"/>
  <c r="K179" i="1"/>
  <c r="P178" i="1"/>
  <c r="N178" i="1"/>
  <c r="M178" i="1"/>
  <c r="L178" i="1"/>
  <c r="K178" i="1"/>
  <c r="P177" i="1"/>
  <c r="N177" i="1"/>
  <c r="M177" i="1"/>
  <c r="L177" i="1"/>
  <c r="K177" i="1"/>
  <c r="P176" i="1"/>
  <c r="N176" i="1"/>
  <c r="M176" i="1"/>
  <c r="L176" i="1"/>
  <c r="K176" i="1"/>
  <c r="P175" i="1"/>
  <c r="N175" i="1"/>
  <c r="M175" i="1"/>
  <c r="L175" i="1"/>
  <c r="K175" i="1"/>
  <c r="P174" i="1"/>
  <c r="N174" i="1"/>
  <c r="M174" i="1"/>
  <c r="L174" i="1"/>
  <c r="K174" i="1"/>
  <c r="P173" i="1"/>
  <c r="N173" i="1"/>
  <c r="M173" i="1"/>
  <c r="L173" i="1"/>
  <c r="K173" i="1"/>
  <c r="P172" i="1"/>
  <c r="N172" i="1"/>
  <c r="M172" i="1"/>
  <c r="L172" i="1"/>
  <c r="K172" i="1"/>
  <c r="P171" i="1"/>
  <c r="N171" i="1"/>
  <c r="M171" i="1"/>
  <c r="L171" i="1"/>
  <c r="K171" i="1"/>
  <c r="P170" i="1"/>
  <c r="N170" i="1"/>
  <c r="M170" i="1"/>
  <c r="L170" i="1"/>
  <c r="K170" i="1"/>
  <c r="P169" i="1"/>
  <c r="N169" i="1"/>
  <c r="M169" i="1"/>
  <c r="L169" i="1"/>
  <c r="K169" i="1"/>
  <c r="P168" i="1"/>
  <c r="N168" i="1"/>
  <c r="M168" i="1"/>
  <c r="L168" i="1"/>
  <c r="O168" i="1" s="1"/>
  <c r="P162" i="1"/>
  <c r="N162" i="1"/>
  <c r="M162" i="1"/>
  <c r="L162" i="1"/>
  <c r="K162" i="1"/>
  <c r="P161" i="1"/>
  <c r="N161" i="1"/>
  <c r="M161" i="1"/>
  <c r="L161" i="1"/>
  <c r="K161" i="1"/>
  <c r="P160" i="1"/>
  <c r="N160" i="1"/>
  <c r="M160" i="1"/>
  <c r="L160" i="1"/>
  <c r="K160" i="1"/>
  <c r="P159" i="1"/>
  <c r="N159" i="1"/>
  <c r="M159" i="1"/>
  <c r="L159" i="1"/>
  <c r="K159" i="1"/>
  <c r="P158" i="1"/>
  <c r="N158" i="1"/>
  <c r="M158" i="1"/>
  <c r="L158" i="1"/>
  <c r="K158" i="1"/>
  <c r="P157" i="1"/>
  <c r="N157" i="1"/>
  <c r="M157" i="1"/>
  <c r="L157" i="1"/>
  <c r="K157" i="1"/>
  <c r="P156" i="1"/>
  <c r="N156" i="1"/>
  <c r="M156" i="1"/>
  <c r="L156" i="1"/>
  <c r="K156" i="1"/>
  <c r="P155" i="1"/>
  <c r="N155" i="1"/>
  <c r="M155" i="1"/>
  <c r="L155" i="1"/>
  <c r="K155" i="1"/>
  <c r="P154" i="1"/>
  <c r="N154" i="1"/>
  <c r="M154" i="1"/>
  <c r="L154" i="1"/>
  <c r="K154" i="1"/>
  <c r="P153" i="1"/>
  <c r="N153" i="1"/>
  <c r="M153" i="1"/>
  <c r="L153" i="1"/>
  <c r="K153" i="1"/>
  <c r="P152" i="1"/>
  <c r="N152" i="1"/>
  <c r="M152" i="1"/>
  <c r="L152" i="1"/>
  <c r="K152" i="1"/>
  <c r="P151" i="1"/>
  <c r="N151" i="1"/>
  <c r="M151" i="1"/>
  <c r="L151" i="1"/>
  <c r="K151" i="1"/>
  <c r="P150" i="1"/>
  <c r="N150" i="1"/>
  <c r="M150" i="1"/>
  <c r="L150" i="1"/>
  <c r="K150" i="1"/>
  <c r="P149" i="1"/>
  <c r="N149" i="1"/>
  <c r="M149" i="1"/>
  <c r="L149" i="1"/>
  <c r="K149" i="1"/>
  <c r="P148" i="1"/>
  <c r="N148" i="1"/>
  <c r="M148" i="1"/>
  <c r="L148" i="1"/>
  <c r="K148" i="1"/>
  <c r="P147" i="1"/>
  <c r="N147" i="1"/>
  <c r="M147" i="1"/>
  <c r="L147" i="1"/>
  <c r="K147" i="1"/>
  <c r="P146" i="1"/>
  <c r="N146" i="1"/>
  <c r="M146" i="1"/>
  <c r="L146" i="1"/>
  <c r="K146" i="1"/>
  <c r="P145" i="1"/>
  <c r="N145" i="1"/>
  <c r="M145" i="1"/>
  <c r="L145" i="1"/>
  <c r="K145" i="1"/>
  <c r="P144" i="1"/>
  <c r="N144" i="1"/>
  <c r="M144" i="1"/>
  <c r="L144" i="1"/>
  <c r="K144" i="1"/>
  <c r="P143" i="1"/>
  <c r="N143" i="1"/>
  <c r="M143" i="1"/>
  <c r="L143" i="1"/>
  <c r="K143" i="1"/>
  <c r="P142" i="1"/>
  <c r="N142" i="1"/>
  <c r="M142" i="1"/>
  <c r="L142" i="1"/>
  <c r="K142" i="1"/>
  <c r="P141" i="1"/>
  <c r="N141" i="1"/>
  <c r="M141" i="1"/>
  <c r="L141" i="1"/>
  <c r="K141" i="1"/>
  <c r="P140" i="1"/>
  <c r="N140" i="1"/>
  <c r="M140" i="1"/>
  <c r="L140" i="1"/>
  <c r="K140" i="1"/>
  <c r="P139" i="1"/>
  <c r="N139" i="1"/>
  <c r="M139" i="1"/>
  <c r="L139" i="1"/>
  <c r="K139" i="1"/>
  <c r="P138" i="1"/>
  <c r="N138" i="1"/>
  <c r="M138" i="1"/>
  <c r="L138" i="1"/>
  <c r="K138" i="1"/>
  <c r="P137" i="1"/>
  <c r="N137" i="1"/>
  <c r="M137" i="1"/>
  <c r="L137" i="1"/>
  <c r="K137" i="1"/>
  <c r="P136" i="1"/>
  <c r="N136" i="1"/>
  <c r="M136" i="1"/>
  <c r="L136" i="1"/>
  <c r="K136" i="1"/>
  <c r="P135" i="1"/>
  <c r="N135" i="1"/>
  <c r="M135" i="1"/>
  <c r="L135" i="1"/>
  <c r="P129" i="1"/>
  <c r="N129" i="1"/>
  <c r="M129" i="1"/>
  <c r="L129" i="1"/>
  <c r="K129" i="1"/>
  <c r="P128" i="1"/>
  <c r="N128" i="1"/>
  <c r="M128" i="1"/>
  <c r="L128" i="1"/>
  <c r="O128" i="1" s="1"/>
  <c r="K128" i="1"/>
  <c r="P127" i="1"/>
  <c r="N127" i="1"/>
  <c r="M127" i="1"/>
  <c r="L127" i="1"/>
  <c r="K127" i="1"/>
  <c r="P126" i="1"/>
  <c r="N126" i="1"/>
  <c r="M126" i="1"/>
  <c r="L126" i="1"/>
  <c r="K126" i="1"/>
  <c r="P125" i="1"/>
  <c r="N125" i="1"/>
  <c r="M125" i="1"/>
  <c r="L125" i="1"/>
  <c r="K125" i="1"/>
  <c r="P124" i="1"/>
  <c r="N124" i="1"/>
  <c r="M124" i="1"/>
  <c r="L124" i="1"/>
  <c r="K124" i="1"/>
  <c r="P123" i="1"/>
  <c r="N123" i="1"/>
  <c r="M123" i="1"/>
  <c r="L123" i="1"/>
  <c r="K123" i="1"/>
  <c r="P122" i="1"/>
  <c r="N122" i="1"/>
  <c r="M122" i="1"/>
  <c r="L122" i="1"/>
  <c r="K122" i="1"/>
  <c r="P121" i="1"/>
  <c r="N121" i="1"/>
  <c r="M121" i="1"/>
  <c r="L121" i="1"/>
  <c r="K121" i="1"/>
  <c r="P120" i="1"/>
  <c r="N120" i="1"/>
  <c r="M120" i="1"/>
  <c r="L120" i="1"/>
  <c r="K120" i="1"/>
  <c r="P119" i="1"/>
  <c r="N119" i="1"/>
  <c r="M119" i="1"/>
  <c r="L119" i="1"/>
  <c r="K119" i="1"/>
  <c r="P118" i="1"/>
  <c r="N118" i="1"/>
  <c r="M118" i="1"/>
  <c r="L118" i="1"/>
  <c r="K118" i="1"/>
  <c r="P117" i="1"/>
  <c r="N117" i="1"/>
  <c r="M117" i="1"/>
  <c r="L117" i="1"/>
  <c r="K117" i="1"/>
  <c r="P116" i="1"/>
  <c r="N116" i="1"/>
  <c r="M116" i="1"/>
  <c r="L116" i="1"/>
  <c r="K116" i="1"/>
  <c r="P115" i="1"/>
  <c r="N115" i="1"/>
  <c r="M115" i="1"/>
  <c r="L115" i="1"/>
  <c r="K115" i="1"/>
  <c r="P114" i="1"/>
  <c r="N114" i="1"/>
  <c r="M114" i="1"/>
  <c r="L114" i="1"/>
  <c r="K114" i="1"/>
  <c r="P113" i="1"/>
  <c r="N113" i="1"/>
  <c r="M113" i="1"/>
  <c r="L113" i="1"/>
  <c r="K113" i="1"/>
  <c r="P112" i="1"/>
  <c r="N112" i="1"/>
  <c r="M112" i="1"/>
  <c r="L112" i="1"/>
  <c r="K112" i="1"/>
  <c r="P111" i="1"/>
  <c r="N111" i="1"/>
  <c r="M111" i="1"/>
  <c r="L111" i="1"/>
  <c r="K111" i="1"/>
  <c r="P110" i="1"/>
  <c r="N110" i="1"/>
  <c r="M110" i="1"/>
  <c r="L110" i="1"/>
  <c r="K110" i="1"/>
  <c r="P109" i="1"/>
  <c r="N109" i="1"/>
  <c r="M109" i="1"/>
  <c r="L109" i="1"/>
  <c r="K109" i="1"/>
  <c r="P108" i="1"/>
  <c r="N108" i="1"/>
  <c r="M108" i="1"/>
  <c r="L108" i="1"/>
  <c r="K108" i="1"/>
  <c r="P107" i="1"/>
  <c r="N107" i="1"/>
  <c r="M107" i="1"/>
  <c r="L107" i="1"/>
  <c r="K107" i="1"/>
  <c r="P106" i="1"/>
  <c r="N106" i="1"/>
  <c r="M106" i="1"/>
  <c r="L106" i="1"/>
  <c r="K106" i="1"/>
  <c r="P105" i="1"/>
  <c r="N105" i="1"/>
  <c r="M105" i="1"/>
  <c r="L105" i="1"/>
  <c r="K105" i="1"/>
  <c r="P104" i="1"/>
  <c r="N104" i="1"/>
  <c r="M104" i="1"/>
  <c r="L104" i="1"/>
  <c r="K104" i="1"/>
  <c r="P103" i="1"/>
  <c r="N103" i="1"/>
  <c r="M103" i="1"/>
  <c r="L103" i="1"/>
  <c r="K103" i="1"/>
  <c r="P102" i="1"/>
  <c r="N102" i="1"/>
  <c r="M102" i="1"/>
  <c r="L102" i="1"/>
  <c r="O102" i="1" s="1"/>
  <c r="P96" i="1"/>
  <c r="N96" i="1"/>
  <c r="M96" i="1"/>
  <c r="L96" i="1"/>
  <c r="K96" i="1"/>
  <c r="P95" i="1"/>
  <c r="N95" i="1"/>
  <c r="M95" i="1"/>
  <c r="L95" i="1"/>
  <c r="K95" i="1"/>
  <c r="P94" i="1"/>
  <c r="N94" i="1"/>
  <c r="M94" i="1"/>
  <c r="L94" i="1"/>
  <c r="K94" i="1"/>
  <c r="P93" i="1"/>
  <c r="N93" i="1"/>
  <c r="M93" i="1"/>
  <c r="L93" i="1"/>
  <c r="K93" i="1"/>
  <c r="P92" i="1"/>
  <c r="N92" i="1"/>
  <c r="M92" i="1"/>
  <c r="L92" i="1"/>
  <c r="K92" i="1"/>
  <c r="P91" i="1"/>
  <c r="N91" i="1"/>
  <c r="M91" i="1"/>
  <c r="L91" i="1"/>
  <c r="K91" i="1"/>
  <c r="P90" i="1"/>
  <c r="N90" i="1"/>
  <c r="M90" i="1"/>
  <c r="L90" i="1"/>
  <c r="K90" i="1"/>
  <c r="P89" i="1"/>
  <c r="N89" i="1"/>
  <c r="M89" i="1"/>
  <c r="L89" i="1"/>
  <c r="K89" i="1"/>
  <c r="P88" i="1"/>
  <c r="N88" i="1"/>
  <c r="M88" i="1"/>
  <c r="L88" i="1"/>
  <c r="K88" i="1"/>
  <c r="P87" i="1"/>
  <c r="N87" i="1"/>
  <c r="M87" i="1"/>
  <c r="L87" i="1"/>
  <c r="K87" i="1"/>
  <c r="P86" i="1"/>
  <c r="N86" i="1"/>
  <c r="M86" i="1"/>
  <c r="L86" i="1"/>
  <c r="K86" i="1"/>
  <c r="P85" i="1"/>
  <c r="N85" i="1"/>
  <c r="M85" i="1"/>
  <c r="L85" i="1"/>
  <c r="K85" i="1"/>
  <c r="P84" i="1"/>
  <c r="N84" i="1"/>
  <c r="M84" i="1"/>
  <c r="L84" i="1"/>
  <c r="K84" i="1"/>
  <c r="P83" i="1"/>
  <c r="N83" i="1"/>
  <c r="M83" i="1"/>
  <c r="L83" i="1"/>
  <c r="K83" i="1"/>
  <c r="P82" i="1"/>
  <c r="N82" i="1"/>
  <c r="M82" i="1"/>
  <c r="L82" i="1"/>
  <c r="K82" i="1"/>
  <c r="P81" i="1"/>
  <c r="N81" i="1"/>
  <c r="M81" i="1"/>
  <c r="L81" i="1"/>
  <c r="K81" i="1"/>
  <c r="P80" i="1"/>
  <c r="N80" i="1"/>
  <c r="M80" i="1"/>
  <c r="L80" i="1"/>
  <c r="K80" i="1"/>
  <c r="P79" i="1"/>
  <c r="N79" i="1"/>
  <c r="M79" i="1"/>
  <c r="L79" i="1"/>
  <c r="K79" i="1"/>
  <c r="P78" i="1"/>
  <c r="N78" i="1"/>
  <c r="M78" i="1"/>
  <c r="L78" i="1"/>
  <c r="K78" i="1"/>
  <c r="P77" i="1"/>
  <c r="N77" i="1"/>
  <c r="M77" i="1"/>
  <c r="L77" i="1"/>
  <c r="K77" i="1"/>
  <c r="P76" i="1"/>
  <c r="N76" i="1"/>
  <c r="M76" i="1"/>
  <c r="L76" i="1"/>
  <c r="K76" i="1"/>
  <c r="P75" i="1"/>
  <c r="N75" i="1"/>
  <c r="M75" i="1"/>
  <c r="L75" i="1"/>
  <c r="K75" i="1"/>
  <c r="P74" i="1"/>
  <c r="N74" i="1"/>
  <c r="M74" i="1"/>
  <c r="L74" i="1"/>
  <c r="K74" i="1"/>
  <c r="P73" i="1"/>
  <c r="N73" i="1"/>
  <c r="M73" i="1"/>
  <c r="L73" i="1"/>
  <c r="K73" i="1"/>
  <c r="P72" i="1"/>
  <c r="N72" i="1"/>
  <c r="M72" i="1"/>
  <c r="L72" i="1"/>
  <c r="K72" i="1"/>
  <c r="P71" i="1"/>
  <c r="N71" i="1"/>
  <c r="M71" i="1"/>
  <c r="L71" i="1"/>
  <c r="K71" i="1"/>
  <c r="P70" i="1"/>
  <c r="N70" i="1"/>
  <c r="M70" i="1"/>
  <c r="L70" i="1"/>
  <c r="K70" i="1"/>
  <c r="P69" i="1"/>
  <c r="N69" i="1"/>
  <c r="M69" i="1"/>
  <c r="L69" i="1"/>
  <c r="P63" i="1"/>
  <c r="N63" i="1"/>
  <c r="M63" i="1"/>
  <c r="P62" i="1"/>
  <c r="N62" i="1"/>
  <c r="M62" i="1"/>
  <c r="O62" i="1"/>
  <c r="P61" i="1"/>
  <c r="N61" i="1"/>
  <c r="M61" i="1"/>
  <c r="P60" i="1"/>
  <c r="N60" i="1"/>
  <c r="M60" i="1"/>
  <c r="O60" i="1"/>
  <c r="P59" i="1"/>
  <c r="N59" i="1"/>
  <c r="M59" i="1"/>
  <c r="P58" i="1"/>
  <c r="N58" i="1"/>
  <c r="M58" i="1"/>
  <c r="O58" i="1"/>
  <c r="P57" i="1"/>
  <c r="N57" i="1"/>
  <c r="M57" i="1"/>
  <c r="P56" i="1"/>
  <c r="N56" i="1"/>
  <c r="M56" i="1"/>
  <c r="O56" i="1"/>
  <c r="P55" i="1"/>
  <c r="N55" i="1"/>
  <c r="M55" i="1"/>
  <c r="P54" i="1"/>
  <c r="N54" i="1"/>
  <c r="M54" i="1"/>
  <c r="O54" i="1"/>
  <c r="P53" i="1"/>
  <c r="N53" i="1"/>
  <c r="M53" i="1"/>
  <c r="P52" i="1"/>
  <c r="N52" i="1"/>
  <c r="M52" i="1"/>
  <c r="O52" i="1"/>
  <c r="P51" i="1"/>
  <c r="N51" i="1"/>
  <c r="M51" i="1"/>
  <c r="P50" i="1"/>
  <c r="N50" i="1"/>
  <c r="M50" i="1"/>
  <c r="O50" i="1"/>
  <c r="P49" i="1"/>
  <c r="N49" i="1"/>
  <c r="M49" i="1"/>
  <c r="P48" i="1"/>
  <c r="N48" i="1"/>
  <c r="M48" i="1"/>
  <c r="O48" i="1"/>
  <c r="P47" i="1"/>
  <c r="N47" i="1"/>
  <c r="M47" i="1"/>
  <c r="P46" i="1"/>
  <c r="N46" i="1"/>
  <c r="M46" i="1"/>
  <c r="O46" i="1"/>
  <c r="P45" i="1"/>
  <c r="N45" i="1"/>
  <c r="M45" i="1"/>
  <c r="P44" i="1"/>
  <c r="N44" i="1"/>
  <c r="M44" i="1"/>
  <c r="O44" i="1"/>
  <c r="P43" i="1"/>
  <c r="N43" i="1"/>
  <c r="M43" i="1"/>
  <c r="P42" i="1"/>
  <c r="N42" i="1"/>
  <c r="M42" i="1"/>
  <c r="O42" i="1"/>
  <c r="P41" i="1"/>
  <c r="N41" i="1"/>
  <c r="M41" i="1"/>
  <c r="K66" i="1"/>
  <c r="P40" i="1"/>
  <c r="N40" i="1"/>
  <c r="M40" i="1"/>
  <c r="O40" i="1"/>
  <c r="P39" i="1"/>
  <c r="N39" i="1"/>
  <c r="M39" i="1"/>
  <c r="P38" i="1"/>
  <c r="N38" i="1"/>
  <c r="M38" i="1"/>
  <c r="O38" i="1"/>
  <c r="P37" i="1"/>
  <c r="N37" i="1"/>
  <c r="M37" i="1"/>
  <c r="P36" i="1"/>
  <c r="N36" i="1"/>
  <c r="M36" i="1"/>
  <c r="L36" i="1"/>
  <c r="L66" i="1" s="1"/>
  <c r="P3" i="1"/>
  <c r="N3" i="1"/>
  <c r="M3" i="1"/>
  <c r="L3" i="1"/>
  <c r="Q7" i="1" s="1"/>
  <c r="P30" i="1"/>
  <c r="N30" i="1"/>
  <c r="M30" i="1"/>
  <c r="O30" i="1"/>
  <c r="P29" i="1"/>
  <c r="N29" i="1"/>
  <c r="M29" i="1"/>
  <c r="O29" i="1"/>
  <c r="P28" i="1"/>
  <c r="N28" i="1"/>
  <c r="M28" i="1"/>
  <c r="O28" i="1"/>
  <c r="P27" i="1"/>
  <c r="N27" i="1"/>
  <c r="M27" i="1"/>
  <c r="P26" i="1"/>
  <c r="N26" i="1"/>
  <c r="M26" i="1"/>
  <c r="O26" i="1"/>
  <c r="P25" i="1"/>
  <c r="N25" i="1"/>
  <c r="M25" i="1"/>
  <c r="P24" i="1"/>
  <c r="N24" i="1"/>
  <c r="M24" i="1"/>
  <c r="O24" i="1"/>
  <c r="P23" i="1"/>
  <c r="N23" i="1"/>
  <c r="M23" i="1"/>
  <c r="P22" i="1"/>
  <c r="N22" i="1"/>
  <c r="M22" i="1"/>
  <c r="O22" i="1"/>
  <c r="P21" i="1"/>
  <c r="N21" i="1"/>
  <c r="M21" i="1"/>
  <c r="P20" i="1"/>
  <c r="N20" i="1"/>
  <c r="M20" i="1"/>
  <c r="O20" i="1"/>
  <c r="P19" i="1"/>
  <c r="N19" i="1"/>
  <c r="M19" i="1"/>
  <c r="P18" i="1"/>
  <c r="N18" i="1"/>
  <c r="M18" i="1"/>
  <c r="O18" i="1"/>
  <c r="P17" i="1"/>
  <c r="N17" i="1"/>
  <c r="M17" i="1"/>
  <c r="P16" i="1"/>
  <c r="N16" i="1"/>
  <c r="M16" i="1"/>
  <c r="O16" i="1"/>
  <c r="P15" i="1"/>
  <c r="N15" i="1"/>
  <c r="M15" i="1"/>
  <c r="P14" i="1"/>
  <c r="N14" i="1"/>
  <c r="M14" i="1"/>
  <c r="O14" i="1"/>
  <c r="P13" i="1"/>
  <c r="N13" i="1"/>
  <c r="M13" i="1"/>
  <c r="P12" i="1"/>
  <c r="N12" i="1"/>
  <c r="M12" i="1"/>
  <c r="O12" i="1"/>
  <c r="P11" i="1"/>
  <c r="N11" i="1"/>
  <c r="M11" i="1"/>
  <c r="P10" i="1"/>
  <c r="N10" i="1"/>
  <c r="M10" i="1"/>
  <c r="O10" i="1"/>
  <c r="P9" i="1"/>
  <c r="N9" i="1"/>
  <c r="M9" i="1"/>
  <c r="P8" i="1"/>
  <c r="N8" i="1"/>
  <c r="M8" i="1"/>
  <c r="K33" i="1"/>
  <c r="P7" i="1"/>
  <c r="N7" i="1"/>
  <c r="M7" i="1"/>
  <c r="P6" i="1"/>
  <c r="N6" i="1"/>
  <c r="M6" i="1"/>
  <c r="O6" i="1"/>
  <c r="P5" i="1"/>
  <c r="N5" i="1"/>
  <c r="M5" i="1"/>
  <c r="P4" i="1"/>
  <c r="N4" i="1"/>
  <c r="M4" i="1"/>
  <c r="O4" i="1"/>
  <c r="O234" i="6" l="1"/>
  <c r="Q240" i="6"/>
  <c r="Q256" i="6"/>
  <c r="D7" i="8"/>
  <c r="D9" i="8"/>
  <c r="Q185" i="1"/>
  <c r="O236" i="1"/>
  <c r="O244" i="1"/>
  <c r="O252" i="1"/>
  <c r="O260" i="1"/>
  <c r="O241" i="1"/>
  <c r="O249" i="1"/>
  <c r="O240" i="1"/>
  <c r="O248" i="1"/>
  <c r="O257" i="1"/>
  <c r="O234" i="1"/>
  <c r="Q192" i="1"/>
  <c r="Q102" i="1"/>
  <c r="K264" i="1"/>
  <c r="O256" i="1"/>
  <c r="O170" i="1"/>
  <c r="O178" i="1"/>
  <c r="O186" i="1"/>
  <c r="O194" i="1"/>
  <c r="O220" i="1"/>
  <c r="O228" i="1"/>
  <c r="K198" i="1"/>
  <c r="O219" i="1"/>
  <c r="O227" i="1"/>
  <c r="E48" i="8"/>
  <c r="Q42" i="2"/>
  <c r="O95" i="1"/>
  <c r="O176" i="1"/>
  <c r="O192" i="1"/>
  <c r="O239" i="1"/>
  <c r="P234" i="6"/>
  <c r="Q237" i="6"/>
  <c r="Q245" i="6"/>
  <c r="Q253" i="6"/>
  <c r="Q261" i="6"/>
  <c r="C264" i="6" s="1"/>
  <c r="G49" i="8" s="1"/>
  <c r="H49" i="8" s="1"/>
  <c r="O184" i="1"/>
  <c r="O218" i="1"/>
  <c r="O226" i="1"/>
  <c r="M234" i="1"/>
  <c r="O247" i="1"/>
  <c r="O255" i="1"/>
  <c r="Q169" i="1"/>
  <c r="Q173" i="1"/>
  <c r="Q234" i="6"/>
  <c r="Q242" i="6"/>
  <c r="Q250" i="6"/>
  <c r="Q258" i="6"/>
  <c r="D19" i="8"/>
  <c r="F19" i="8" s="1"/>
  <c r="E29" i="8"/>
  <c r="E49" i="8"/>
  <c r="F49" i="8" s="1"/>
  <c r="O217" i="1"/>
  <c r="P234" i="1"/>
  <c r="O238" i="1"/>
  <c r="O246" i="1"/>
  <c r="O254" i="1"/>
  <c r="Q3" i="1"/>
  <c r="Q177" i="1"/>
  <c r="Q239" i="6"/>
  <c r="Q247" i="6"/>
  <c r="Q255" i="6"/>
  <c r="L198" i="1"/>
  <c r="D29" i="8"/>
  <c r="D59" i="8"/>
  <c r="Q4" i="1"/>
  <c r="Q181" i="1"/>
  <c r="Q236" i="6"/>
  <c r="Q244" i="6"/>
  <c r="Q252" i="6"/>
  <c r="Q260" i="6"/>
  <c r="O172" i="1"/>
  <c r="O180" i="1"/>
  <c r="O188" i="1"/>
  <c r="O222" i="1"/>
  <c r="O235" i="1"/>
  <c r="O243" i="1"/>
  <c r="O251" i="1"/>
  <c r="O259" i="1"/>
  <c r="Q5" i="1"/>
  <c r="Q241" i="6"/>
  <c r="Q249" i="6"/>
  <c r="Q257" i="6"/>
  <c r="L264" i="1"/>
  <c r="K264" i="6"/>
  <c r="O211" i="1"/>
  <c r="Q6" i="1"/>
  <c r="Q189" i="1"/>
  <c r="E7" i="8"/>
  <c r="E9" i="8"/>
  <c r="F9" i="8" s="1"/>
  <c r="O3" i="2"/>
  <c r="M234" i="6"/>
  <c r="Q238" i="6"/>
  <c r="Q246" i="6"/>
  <c r="Q254" i="6"/>
  <c r="O174" i="1"/>
  <c r="O182" i="1"/>
  <c r="O190" i="1"/>
  <c r="O213" i="1"/>
  <c r="O216" i="1"/>
  <c r="O221" i="1"/>
  <c r="O224" i="1"/>
  <c r="O237" i="1"/>
  <c r="O242" i="1"/>
  <c r="O245" i="1"/>
  <c r="O250" i="1"/>
  <c r="O253" i="1"/>
  <c r="O258" i="1"/>
  <c r="O261" i="1"/>
  <c r="Q193" i="1"/>
  <c r="Q235" i="6"/>
  <c r="Q243" i="6"/>
  <c r="Q251" i="6"/>
  <c r="O120" i="1"/>
  <c r="D28" i="8"/>
  <c r="O104" i="1"/>
  <c r="O36" i="2"/>
  <c r="Q46" i="2"/>
  <c r="Q62" i="2"/>
  <c r="Q50" i="2"/>
  <c r="Q38" i="2"/>
  <c r="Q54" i="2"/>
  <c r="Q36" i="2"/>
  <c r="Q40" i="2"/>
  <c r="Q44" i="2"/>
  <c r="Q48" i="2"/>
  <c r="Q52" i="2"/>
  <c r="Q56" i="2"/>
  <c r="Q60" i="2"/>
  <c r="Q39" i="2"/>
  <c r="Q43" i="2"/>
  <c r="Q47" i="2"/>
  <c r="Q51" i="2"/>
  <c r="Q55" i="2"/>
  <c r="Q59" i="2"/>
  <c r="Q63" i="2"/>
  <c r="C66" i="2" s="1"/>
  <c r="G13" i="8" s="1"/>
  <c r="H13" i="8" s="1"/>
  <c r="Q37" i="2"/>
  <c r="Q41" i="2"/>
  <c r="Q45" i="2"/>
  <c r="Q49" i="2"/>
  <c r="Q53" i="2"/>
  <c r="Q57" i="2"/>
  <c r="Q61" i="2"/>
  <c r="E36" i="8"/>
  <c r="E58" i="8"/>
  <c r="O212" i="1"/>
  <c r="O112" i="1"/>
  <c r="O79" i="1"/>
  <c r="E34" i="8"/>
  <c r="D34" i="8"/>
  <c r="O108" i="1"/>
  <c r="O75" i="1"/>
  <c r="E14" i="8"/>
  <c r="E24" i="8"/>
  <c r="O71" i="1"/>
  <c r="D55" i="8"/>
  <c r="D48" i="8"/>
  <c r="D47" i="8"/>
  <c r="E47" i="8"/>
  <c r="E38" i="8"/>
  <c r="F38" i="8" s="1"/>
  <c r="D36" i="8"/>
  <c r="E28" i="8"/>
  <c r="D24" i="8"/>
  <c r="D18" i="8"/>
  <c r="F18" i="8" s="1"/>
  <c r="E8" i="8"/>
  <c r="K231" i="1"/>
  <c r="O150" i="1"/>
  <c r="O154" i="1"/>
  <c r="O155" i="1"/>
  <c r="O110" i="1"/>
  <c r="O114" i="1"/>
  <c r="O122" i="1"/>
  <c r="D5" i="8"/>
  <c r="O106" i="1"/>
  <c r="O126" i="1"/>
  <c r="O77" i="1"/>
  <c r="O81" i="1"/>
  <c r="O85" i="1"/>
  <c r="O93" i="1"/>
  <c r="E52" i="8"/>
  <c r="E2" i="8"/>
  <c r="D8" i="8"/>
  <c r="O225" i="1"/>
  <c r="O124" i="1"/>
  <c r="O91" i="1"/>
  <c r="E55" i="8"/>
  <c r="D37" i="8"/>
  <c r="D45" i="8"/>
  <c r="D12" i="8"/>
  <c r="E37" i="8"/>
  <c r="O89" i="1"/>
  <c r="O153" i="1"/>
  <c r="O87" i="1"/>
  <c r="D3" i="8"/>
  <c r="E33" i="8"/>
  <c r="D32" i="8"/>
  <c r="D56" i="8"/>
  <c r="E16" i="8"/>
  <c r="O152" i="1"/>
  <c r="D46" i="8"/>
  <c r="D27" i="8"/>
  <c r="O151" i="1"/>
  <c r="O118" i="1"/>
  <c r="D4" i="8"/>
  <c r="O149" i="1"/>
  <c r="O116" i="1"/>
  <c r="O83" i="1"/>
  <c r="Q226" i="1"/>
  <c r="O214" i="1"/>
  <c r="L231" i="1"/>
  <c r="E59" i="8"/>
  <c r="D53" i="8"/>
  <c r="E45" i="8"/>
  <c r="D57" i="8"/>
  <c r="D33" i="8"/>
  <c r="D16" i="8"/>
  <c r="E15" i="8"/>
  <c r="E54" i="8"/>
  <c r="E26" i="8"/>
  <c r="D14" i="8"/>
  <c r="E12" i="8"/>
  <c r="E35" i="8"/>
  <c r="D58" i="8"/>
  <c r="D23" i="8"/>
  <c r="D22" i="8"/>
  <c r="E22" i="8"/>
  <c r="D44" i="8"/>
  <c r="D6" i="8"/>
  <c r="E46" i="8"/>
  <c r="D43" i="8"/>
  <c r="E42" i="8"/>
  <c r="D26" i="8"/>
  <c r="E23" i="8"/>
  <c r="D54" i="8"/>
  <c r="E53" i="8"/>
  <c r="E39" i="8"/>
  <c r="D35" i="8"/>
  <c r="E32" i="8"/>
  <c r="E3" i="8"/>
  <c r="D39" i="8"/>
  <c r="E27" i="8"/>
  <c r="E25" i="8"/>
  <c r="E5" i="8"/>
  <c r="K132" i="1"/>
  <c r="D2" i="8"/>
  <c r="D13" i="8"/>
  <c r="E57" i="8"/>
  <c r="E43" i="8"/>
  <c r="D42" i="8"/>
  <c r="E56" i="8"/>
  <c r="D52" i="8"/>
  <c r="E6" i="8"/>
  <c r="L165" i="1"/>
  <c r="L132" i="1"/>
  <c r="Q106" i="1"/>
  <c r="O73" i="1"/>
  <c r="L99" i="1"/>
  <c r="E44" i="8"/>
  <c r="D25" i="8"/>
  <c r="Q162" i="1"/>
  <c r="C165" i="1" s="1"/>
  <c r="G6" i="8" s="1"/>
  <c r="H6" i="8" s="1"/>
  <c r="K165" i="1"/>
  <c r="Q128" i="1"/>
  <c r="Q110" i="1"/>
  <c r="Q126" i="1"/>
  <c r="Q114" i="1"/>
  <c r="Q118" i="1"/>
  <c r="Q122" i="1"/>
  <c r="E4" i="8"/>
  <c r="Q94" i="1"/>
  <c r="K99" i="1"/>
  <c r="Q60" i="1"/>
  <c r="O8" i="1"/>
  <c r="Q10" i="1"/>
  <c r="Q26" i="1"/>
  <c r="Q14" i="1"/>
  <c r="Q30" i="1"/>
  <c r="C33" i="1" s="1"/>
  <c r="G2" i="8" s="1"/>
  <c r="H2" i="8" s="1"/>
  <c r="Q18" i="1"/>
  <c r="Q22" i="1"/>
  <c r="L33" i="1"/>
  <c r="Q11" i="1"/>
  <c r="Q15" i="1"/>
  <c r="Q19" i="1"/>
  <c r="Q23" i="1"/>
  <c r="Q27" i="1"/>
  <c r="Q8" i="1"/>
  <c r="Q12" i="1"/>
  <c r="Q16" i="1"/>
  <c r="Q20" i="1"/>
  <c r="Q24" i="1"/>
  <c r="Q28" i="1"/>
  <c r="Q9" i="1"/>
  <c r="Q13" i="1"/>
  <c r="Q17" i="1"/>
  <c r="Q21" i="1"/>
  <c r="Q25" i="1"/>
  <c r="Q29" i="1"/>
  <c r="D15" i="8"/>
  <c r="E13" i="8"/>
  <c r="Q4" i="2"/>
  <c r="Q8" i="2"/>
  <c r="Q12" i="2"/>
  <c r="Q16" i="2"/>
  <c r="Q20" i="2"/>
  <c r="Q24" i="2"/>
  <c r="Q28" i="2"/>
  <c r="Q70" i="2"/>
  <c r="Q74" i="2"/>
  <c r="Q78" i="2"/>
  <c r="Q82" i="2"/>
  <c r="Q86" i="2"/>
  <c r="Q90" i="2"/>
  <c r="Q94" i="2"/>
  <c r="Q103" i="2"/>
  <c r="Q107" i="2"/>
  <c r="Q111" i="2"/>
  <c r="Q115" i="2"/>
  <c r="Q119" i="2"/>
  <c r="Q123" i="2"/>
  <c r="Q127" i="2"/>
  <c r="Q136" i="2"/>
  <c r="Q140" i="2"/>
  <c r="Q144" i="2"/>
  <c r="Q148" i="2"/>
  <c r="Q152" i="2"/>
  <c r="Q156" i="2"/>
  <c r="Q160" i="2"/>
  <c r="Q169" i="2"/>
  <c r="Q173" i="2"/>
  <c r="Q177" i="2"/>
  <c r="Q181" i="2"/>
  <c r="Q185" i="2"/>
  <c r="Q189" i="2"/>
  <c r="Q193" i="2"/>
  <c r="Q202" i="2"/>
  <c r="Q206" i="2"/>
  <c r="Q210" i="2"/>
  <c r="Q214" i="2"/>
  <c r="Q218" i="2"/>
  <c r="Q222" i="2"/>
  <c r="Q226" i="2"/>
  <c r="Q235" i="2"/>
  <c r="Q239" i="2"/>
  <c r="Q243" i="2"/>
  <c r="Q247" i="2"/>
  <c r="Q251" i="2"/>
  <c r="Q255" i="2"/>
  <c r="Q259" i="2"/>
  <c r="K33" i="2"/>
  <c r="K99" i="2"/>
  <c r="K165" i="2"/>
  <c r="K231" i="2"/>
  <c r="Q5" i="2"/>
  <c r="Q9" i="2"/>
  <c r="Q13" i="2"/>
  <c r="Q17" i="2"/>
  <c r="Q21" i="2"/>
  <c r="Q25" i="2"/>
  <c r="Q29" i="2"/>
  <c r="O69" i="2"/>
  <c r="Q71" i="2"/>
  <c r="Q75" i="2"/>
  <c r="Q79" i="2"/>
  <c r="Q83" i="2"/>
  <c r="Q87" i="2"/>
  <c r="Q91" i="2"/>
  <c r="Q95" i="2"/>
  <c r="O102" i="2"/>
  <c r="Q104" i="2"/>
  <c r="Q108" i="2"/>
  <c r="Q112" i="2"/>
  <c r="Q116" i="2"/>
  <c r="Q120" i="2"/>
  <c r="Q124" i="2"/>
  <c r="Q128" i="2"/>
  <c r="O135" i="2"/>
  <c r="Q137" i="2"/>
  <c r="Q141" i="2"/>
  <c r="Q145" i="2"/>
  <c r="Q149" i="2"/>
  <c r="Q153" i="2"/>
  <c r="Q157" i="2"/>
  <c r="Q161" i="2"/>
  <c r="O168" i="2"/>
  <c r="Q170" i="2"/>
  <c r="Q174" i="2"/>
  <c r="Q178" i="2"/>
  <c r="Q182" i="2"/>
  <c r="Q186" i="2"/>
  <c r="Q190" i="2"/>
  <c r="Q194" i="2"/>
  <c r="O201" i="2"/>
  <c r="Q203" i="2"/>
  <c r="Q207" i="2"/>
  <c r="Q211" i="2"/>
  <c r="Q215" i="2"/>
  <c r="Q219" i="2"/>
  <c r="Q223" i="2"/>
  <c r="Q227" i="2"/>
  <c r="O234" i="2"/>
  <c r="Q236" i="2"/>
  <c r="Q240" i="2"/>
  <c r="Q244" i="2"/>
  <c r="Q248" i="2"/>
  <c r="Q252" i="2"/>
  <c r="Q256" i="2"/>
  <c r="Q260" i="2"/>
  <c r="P3" i="2"/>
  <c r="Q6" i="2"/>
  <c r="Q10" i="2"/>
  <c r="Q14" i="2"/>
  <c r="Q18" i="2"/>
  <c r="Q22" i="2"/>
  <c r="Q26" i="2"/>
  <c r="Q30" i="2"/>
  <c r="C33" i="2" s="1"/>
  <c r="G12" i="8" s="1"/>
  <c r="H12" i="8" s="1"/>
  <c r="P69" i="2"/>
  <c r="Q72" i="2"/>
  <c r="Q76" i="2"/>
  <c r="Q80" i="2"/>
  <c r="Q84" i="2"/>
  <c r="Q88" i="2"/>
  <c r="Q92" i="2"/>
  <c r="Q96" i="2"/>
  <c r="C99" i="2" s="1"/>
  <c r="G14" i="8" s="1"/>
  <c r="H14" i="8" s="1"/>
  <c r="P102" i="2"/>
  <c r="Q105" i="2"/>
  <c r="Q109" i="2"/>
  <c r="Q113" i="2"/>
  <c r="Q117" i="2"/>
  <c r="Q121" i="2"/>
  <c r="Q125" i="2"/>
  <c r="Q129" i="2"/>
  <c r="C132" i="2" s="1"/>
  <c r="G15" i="8" s="1"/>
  <c r="H15" i="8" s="1"/>
  <c r="P135" i="2"/>
  <c r="Q138" i="2"/>
  <c r="Q142" i="2"/>
  <c r="Q146" i="2"/>
  <c r="Q150" i="2"/>
  <c r="Q154" i="2"/>
  <c r="Q158" i="2"/>
  <c r="Q162" i="2"/>
  <c r="C165" i="2" s="1"/>
  <c r="G16" i="8" s="1"/>
  <c r="H16" i="8" s="1"/>
  <c r="P168" i="2"/>
  <c r="Q171" i="2"/>
  <c r="Q175" i="2"/>
  <c r="Q179" i="2"/>
  <c r="Q183" i="2"/>
  <c r="Q187" i="2"/>
  <c r="Q191" i="2"/>
  <c r="Q195" i="2"/>
  <c r="C198" i="2" s="1"/>
  <c r="G17" i="8" s="1"/>
  <c r="H17" i="8" s="1"/>
  <c r="P201" i="2"/>
  <c r="Q204" i="2"/>
  <c r="Q208" i="2"/>
  <c r="Q212" i="2"/>
  <c r="Q216" i="2"/>
  <c r="Q220" i="2"/>
  <c r="Q224" i="2"/>
  <c r="Q228" i="2"/>
  <c r="C231" i="2" s="1"/>
  <c r="G18" i="8" s="1"/>
  <c r="H18" i="8" s="1"/>
  <c r="P234" i="2"/>
  <c r="Q237" i="2"/>
  <c r="Q241" i="2"/>
  <c r="Q245" i="2"/>
  <c r="Q249" i="2"/>
  <c r="Q253" i="2"/>
  <c r="Q257" i="2"/>
  <c r="Q261" i="2"/>
  <c r="C264" i="2" s="1"/>
  <c r="G19" i="8" s="1"/>
  <c r="H19" i="8" s="1"/>
  <c r="K132" i="2"/>
  <c r="K198" i="2"/>
  <c r="K264" i="2"/>
  <c r="M3" i="2"/>
  <c r="Q3" i="2"/>
  <c r="Q7" i="2"/>
  <c r="Q11" i="2"/>
  <c r="Q15" i="2"/>
  <c r="Q19" i="2"/>
  <c r="Q23" i="2"/>
  <c r="M69" i="2"/>
  <c r="Q69" i="2"/>
  <c r="Q73" i="2"/>
  <c r="Q77" i="2"/>
  <c r="Q81" i="2"/>
  <c r="Q85" i="2"/>
  <c r="Q89" i="2"/>
  <c r="M102" i="2"/>
  <c r="Q102" i="2"/>
  <c r="Q106" i="2"/>
  <c r="Q110" i="2"/>
  <c r="Q114" i="2"/>
  <c r="Q118" i="2"/>
  <c r="Q122" i="2"/>
  <c r="M135" i="2"/>
  <c r="Q135" i="2"/>
  <c r="Q139" i="2"/>
  <c r="Q143" i="2"/>
  <c r="Q147" i="2"/>
  <c r="Q151" i="2"/>
  <c r="Q155" i="2"/>
  <c r="M168" i="2"/>
  <c r="Q168" i="2"/>
  <c r="Q172" i="2"/>
  <c r="Q176" i="2"/>
  <c r="Q180" i="2"/>
  <c r="Q184" i="2"/>
  <c r="Q188" i="2"/>
  <c r="M201" i="2"/>
  <c r="Q201" i="2"/>
  <c r="Q205" i="2"/>
  <c r="Q209" i="2"/>
  <c r="Q213" i="2"/>
  <c r="Q217" i="2"/>
  <c r="Q221" i="2"/>
  <c r="M234" i="2"/>
  <c r="Q234" i="2"/>
  <c r="Q238" i="2"/>
  <c r="Q242" i="2"/>
  <c r="Q246" i="2"/>
  <c r="Q250" i="2"/>
  <c r="Q254" i="2"/>
  <c r="Q237" i="1"/>
  <c r="Q241" i="1"/>
  <c r="Q245" i="1"/>
  <c r="Q249" i="1"/>
  <c r="Q253" i="1"/>
  <c r="Q257" i="1"/>
  <c r="Q261" i="1"/>
  <c r="C264" i="1" s="1"/>
  <c r="G9" i="8" s="1"/>
  <c r="H9" i="8" s="1"/>
  <c r="Q234" i="1"/>
  <c r="Q238" i="1"/>
  <c r="Q242" i="1"/>
  <c r="Q246" i="1"/>
  <c r="Q250" i="1"/>
  <c r="Q254" i="1"/>
  <c r="Q258" i="1"/>
  <c r="Q235" i="1"/>
  <c r="Q239" i="1"/>
  <c r="Q243" i="1"/>
  <c r="Q247" i="1"/>
  <c r="Q251" i="1"/>
  <c r="Q255" i="1"/>
  <c r="Q259" i="1"/>
  <c r="Q236" i="1"/>
  <c r="Q240" i="1"/>
  <c r="Q244" i="1"/>
  <c r="Q248" i="1"/>
  <c r="Q252" i="1"/>
  <c r="Q256" i="1"/>
  <c r="Q260" i="1"/>
  <c r="Q203" i="1"/>
  <c r="Q207" i="1"/>
  <c r="Q211" i="1"/>
  <c r="Q215" i="1"/>
  <c r="Q219" i="1"/>
  <c r="Q223" i="1"/>
  <c r="Q227" i="1"/>
  <c r="Q204" i="1"/>
  <c r="Q208" i="1"/>
  <c r="Q212" i="1"/>
  <c r="Q216" i="1"/>
  <c r="Q220" i="1"/>
  <c r="Q224" i="1"/>
  <c r="Q228" i="1"/>
  <c r="C231" i="1" s="1"/>
  <c r="G8" i="8" s="1"/>
  <c r="H8" i="8" s="1"/>
  <c r="Q201" i="1"/>
  <c r="Q205" i="1"/>
  <c r="Q209" i="1"/>
  <c r="Q213" i="1"/>
  <c r="Q217" i="1"/>
  <c r="Q221" i="1"/>
  <c r="Q225" i="1"/>
  <c r="Q202" i="1"/>
  <c r="Q206" i="1"/>
  <c r="Q210" i="1"/>
  <c r="Q214" i="1"/>
  <c r="Q218" i="1"/>
  <c r="Q222" i="1"/>
  <c r="Q170" i="1"/>
  <c r="Q174" i="1"/>
  <c r="Q178" i="1"/>
  <c r="Q182" i="1"/>
  <c r="Q186" i="1"/>
  <c r="Q190" i="1"/>
  <c r="Q194" i="1"/>
  <c r="Q171" i="1"/>
  <c r="Q175" i="1"/>
  <c r="Q179" i="1"/>
  <c r="Q183" i="1"/>
  <c r="Q187" i="1"/>
  <c r="Q191" i="1"/>
  <c r="Q195" i="1"/>
  <c r="C198" i="1" s="1"/>
  <c r="G7" i="8" s="1"/>
  <c r="H7" i="8" s="1"/>
  <c r="Q168" i="1"/>
  <c r="Q172" i="1"/>
  <c r="Q176" i="1"/>
  <c r="Q180" i="1"/>
  <c r="Q184" i="1"/>
  <c r="Q188" i="1"/>
  <c r="Q139" i="1"/>
  <c r="Q147" i="1"/>
  <c r="Q159" i="1"/>
  <c r="Q136" i="1"/>
  <c r="Q140" i="1"/>
  <c r="Q144" i="1"/>
  <c r="Q148" i="1"/>
  <c r="Q152" i="1"/>
  <c r="Q156" i="1"/>
  <c r="Q160" i="1"/>
  <c r="Q135" i="1"/>
  <c r="Q151" i="1"/>
  <c r="Q137" i="1"/>
  <c r="Q141" i="1"/>
  <c r="Q145" i="1"/>
  <c r="Q149" i="1"/>
  <c r="Q153" i="1"/>
  <c r="Q157" i="1"/>
  <c r="Q161" i="1"/>
  <c r="Q143" i="1"/>
  <c r="Q155" i="1"/>
  <c r="Q138" i="1"/>
  <c r="Q142" i="1"/>
  <c r="Q146" i="1"/>
  <c r="Q150" i="1"/>
  <c r="Q154" i="1"/>
  <c r="Q158" i="1"/>
  <c r="Q105" i="1"/>
  <c r="Q109" i="1"/>
  <c r="Q113" i="1"/>
  <c r="Q117" i="1"/>
  <c r="Q121" i="1"/>
  <c r="Q125" i="1"/>
  <c r="Q129" i="1"/>
  <c r="C132" i="1" s="1"/>
  <c r="G5" i="8" s="1"/>
  <c r="H5" i="8" s="1"/>
  <c r="Q103" i="1"/>
  <c r="Q107" i="1"/>
  <c r="Q111" i="1"/>
  <c r="Q115" i="1"/>
  <c r="Q119" i="1"/>
  <c r="Q123" i="1"/>
  <c r="Q127" i="1"/>
  <c r="Q104" i="1"/>
  <c r="Q108" i="1"/>
  <c r="Q112" i="1"/>
  <c r="Q116" i="1"/>
  <c r="Q120" i="1"/>
  <c r="Q124" i="1"/>
  <c r="O36" i="1"/>
  <c r="Q71" i="1"/>
  <c r="Q75" i="1"/>
  <c r="Q79" i="1"/>
  <c r="Q83" i="1"/>
  <c r="Q87" i="1"/>
  <c r="Q91" i="1"/>
  <c r="Q95" i="1"/>
  <c r="Q72" i="1"/>
  <c r="Q76" i="1"/>
  <c r="Q80" i="1"/>
  <c r="Q84" i="1"/>
  <c r="Q88" i="1"/>
  <c r="Q92" i="1"/>
  <c r="Q96" i="1"/>
  <c r="C99" i="1" s="1"/>
  <c r="G4" i="8" s="1"/>
  <c r="H4" i="8" s="1"/>
  <c r="O69" i="1"/>
  <c r="Q69" i="1"/>
  <c r="Q73" i="1"/>
  <c r="Q77" i="1"/>
  <c r="Q81" i="1"/>
  <c r="Q85" i="1"/>
  <c r="Q89" i="1"/>
  <c r="Q93" i="1"/>
  <c r="Q70" i="1"/>
  <c r="Q74" i="1"/>
  <c r="Q78" i="1"/>
  <c r="Q82" i="1"/>
  <c r="Q86" i="1"/>
  <c r="Q90" i="1"/>
  <c r="Q37" i="1"/>
  <c r="Q41" i="1"/>
  <c r="Q45" i="1"/>
  <c r="Q49" i="1"/>
  <c r="Q53" i="1"/>
  <c r="Q57" i="1"/>
  <c r="Q61" i="1"/>
  <c r="Q38" i="1"/>
  <c r="Q42" i="1"/>
  <c r="Q46" i="1"/>
  <c r="Q50" i="1"/>
  <c r="Q54" i="1"/>
  <c r="Q58" i="1"/>
  <c r="Q62" i="1"/>
  <c r="Q39" i="1"/>
  <c r="Q43" i="1"/>
  <c r="Q47" i="1"/>
  <c r="Q51" i="1"/>
  <c r="Q55" i="1"/>
  <c r="Q59" i="1"/>
  <c r="Q63" i="1"/>
  <c r="C66" i="1" s="1"/>
  <c r="G3" i="8" s="1"/>
  <c r="H3" i="8" s="1"/>
  <c r="Q36" i="1"/>
  <c r="Q40" i="1"/>
  <c r="Q44" i="1"/>
  <c r="Q48" i="1"/>
  <c r="Q52" i="1"/>
  <c r="Q56" i="1"/>
  <c r="O7" i="1"/>
  <c r="O11" i="1"/>
  <c r="O15" i="1"/>
  <c r="O19" i="1"/>
  <c r="O23" i="1"/>
  <c r="O27" i="1"/>
  <c r="O3" i="1"/>
  <c r="O39" i="1"/>
  <c r="O43" i="1"/>
  <c r="O47" i="1"/>
  <c r="O51" i="1"/>
  <c r="O55" i="1"/>
  <c r="O59" i="1"/>
  <c r="O63" i="1"/>
  <c r="O72" i="1"/>
  <c r="O76" i="1"/>
  <c r="O80" i="1"/>
  <c r="O84" i="1"/>
  <c r="O88" i="1"/>
  <c r="O92" i="1"/>
  <c r="O96" i="1"/>
  <c r="O105" i="1"/>
  <c r="O109" i="1"/>
  <c r="O113" i="1"/>
  <c r="O117" i="1"/>
  <c r="O121" i="1"/>
  <c r="O125" i="1"/>
  <c r="O129" i="1"/>
  <c r="O135" i="1"/>
  <c r="O138" i="1"/>
  <c r="O139" i="1"/>
  <c r="O142" i="1"/>
  <c r="O143" i="1"/>
  <c r="O146" i="1"/>
  <c r="O147" i="1"/>
  <c r="O156" i="1"/>
  <c r="O157" i="1"/>
  <c r="O160" i="1"/>
  <c r="O161" i="1"/>
  <c r="O169" i="1"/>
  <c r="O173" i="1"/>
  <c r="O177" i="1"/>
  <c r="O181" i="1"/>
  <c r="O185" i="1"/>
  <c r="O189" i="1"/>
  <c r="O193" i="1"/>
  <c r="O202" i="1"/>
  <c r="O203" i="1"/>
  <c r="O206" i="1"/>
  <c r="O207" i="1"/>
  <c r="O210" i="1"/>
  <c r="O5" i="1"/>
  <c r="O9" i="1"/>
  <c r="O13" i="1"/>
  <c r="O17" i="1"/>
  <c r="O21" i="1"/>
  <c r="O25" i="1"/>
  <c r="O37" i="1"/>
  <c r="O41" i="1"/>
  <c r="O45" i="1"/>
  <c r="O49" i="1"/>
  <c r="O53" i="1"/>
  <c r="O57" i="1"/>
  <c r="O61" i="1"/>
  <c r="O70" i="1"/>
  <c r="O74" i="1"/>
  <c r="O78" i="1"/>
  <c r="O82" i="1"/>
  <c r="O86" i="1"/>
  <c r="O90" i="1"/>
  <c r="O94" i="1"/>
  <c r="O103" i="1"/>
  <c r="O107" i="1"/>
  <c r="O111" i="1"/>
  <c r="O115" i="1"/>
  <c r="O119" i="1"/>
  <c r="O123" i="1"/>
  <c r="O127" i="1"/>
  <c r="O136" i="1"/>
  <c r="O137" i="1"/>
  <c r="O140" i="1"/>
  <c r="O141" i="1"/>
  <c r="O144" i="1"/>
  <c r="O145" i="1"/>
  <c r="O148" i="1"/>
  <c r="O158" i="1"/>
  <c r="O159" i="1"/>
  <c r="O162" i="1"/>
  <c r="O171" i="1"/>
  <c r="O175" i="1"/>
  <c r="O179" i="1"/>
  <c r="O183" i="1"/>
  <c r="O187" i="1"/>
  <c r="O191" i="1"/>
  <c r="O195" i="1"/>
  <c r="O201" i="1"/>
  <c r="O204" i="1"/>
  <c r="O205" i="1"/>
  <c r="O208" i="1"/>
  <c r="O209" i="1"/>
  <c r="F7" i="8" l="1"/>
  <c r="F48" i="8"/>
  <c r="F29" i="8"/>
  <c r="F58" i="8"/>
  <c r="F59" i="8"/>
  <c r="F28" i="8"/>
  <c r="F36" i="8"/>
  <c r="F47" i="8"/>
  <c r="F55" i="8"/>
  <c r="F34" i="8"/>
  <c r="F24" i="8"/>
  <c r="F14" i="8"/>
  <c r="F3" i="8"/>
  <c r="F37" i="8"/>
  <c r="F8" i="8"/>
  <c r="F5" i="8"/>
  <c r="F2" i="8"/>
  <c r="F53" i="8"/>
  <c r="F45" i="8"/>
  <c r="F46" i="8"/>
  <c r="F12" i="8"/>
  <c r="F27" i="8"/>
  <c r="F56" i="8"/>
  <c r="F33" i="8"/>
  <c r="F32" i="8"/>
  <c r="F16" i="8"/>
  <c r="F4" i="8"/>
  <c r="F26" i="8"/>
  <c r="F57" i="8"/>
  <c r="D60" i="8"/>
  <c r="F54" i="8"/>
  <c r="F44" i="8"/>
  <c r="E20" i="8"/>
  <c r="E4" i="9" s="1"/>
  <c r="F15" i="8"/>
  <c r="D40" i="8"/>
  <c r="D5" i="9" s="1"/>
  <c r="E50" i="8"/>
  <c r="E6" i="9" s="1"/>
  <c r="D50" i="8"/>
  <c r="D6" i="9" s="1"/>
  <c r="F22" i="8"/>
  <c r="E30" i="8"/>
  <c r="E7" i="9" s="1"/>
  <c r="F35" i="8"/>
  <c r="D30" i="8"/>
  <c r="D7" i="9" s="1"/>
  <c r="F23" i="8"/>
  <c r="F43" i="8"/>
  <c r="F6" i="8"/>
  <c r="F25" i="8"/>
  <c r="F52" i="8"/>
  <c r="E40" i="8"/>
  <c r="E5" i="9" s="1"/>
  <c r="F39" i="8"/>
  <c r="D10" i="8"/>
  <c r="D2" i="9" s="1"/>
  <c r="F42" i="8"/>
  <c r="E60" i="8"/>
  <c r="E10" i="8"/>
  <c r="E2" i="9" s="1"/>
  <c r="D20" i="8"/>
  <c r="D4" i="9" s="1"/>
  <c r="F13" i="8"/>
  <c r="D3" i="9" l="1"/>
  <c r="E3" i="9"/>
  <c r="C6" i="9"/>
  <c r="F6" i="9" s="1"/>
  <c r="F50" i="8"/>
  <c r="C7" i="9"/>
  <c r="F7" i="9" s="1"/>
  <c r="F30" i="8"/>
  <c r="C5" i="9"/>
  <c r="F5" i="9" s="1"/>
  <c r="F40" i="8"/>
  <c r="C3" i="9"/>
  <c r="F60" i="8"/>
  <c r="C2" i="9"/>
  <c r="F2" i="9" s="1"/>
  <c r="F10" i="8"/>
  <c r="F20" i="8"/>
  <c r="C4" i="9"/>
  <c r="F4" i="9" s="1"/>
  <c r="F3" i="9" l="1"/>
</calcChain>
</file>

<file path=xl/sharedStrings.xml><?xml version="1.0" encoding="utf-8"?>
<sst xmlns="http://schemas.openxmlformats.org/spreadsheetml/2006/main" count="857" uniqueCount="89">
  <si>
    <t>NAME</t>
  </si>
  <si>
    <t>DATE</t>
  </si>
  <si>
    <t>501 DARTS THROWN</t>
  </si>
  <si>
    <t>501 POINTS</t>
  </si>
  <si>
    <t>WIN?</t>
  </si>
  <si>
    <t>LOSS?</t>
  </si>
  <si>
    <t>301 DARTS THROWN</t>
  </si>
  <si>
    <t>301 POINTS</t>
  </si>
  <si>
    <t>TOTAL DARTS THROWN</t>
  </si>
  <si>
    <t>TOTAL POINTS</t>
  </si>
  <si>
    <t>501 AVERAGE</t>
  </si>
  <si>
    <t>301 AVERAGE</t>
  </si>
  <si>
    <t>MATCH AVERAGE</t>
  </si>
  <si>
    <t>WEEKLY AVERAGE</t>
  </si>
  <si>
    <t>RAW HANDICAP</t>
  </si>
  <si>
    <t>Mike Loyd</t>
  </si>
  <si>
    <t>Beginning Avg</t>
  </si>
  <si>
    <t>X</t>
  </si>
  <si>
    <t>LEAGUE AVERAGE</t>
  </si>
  <si>
    <t>FIRST GAME</t>
  </si>
  <si>
    <t>SECOND GAME</t>
  </si>
  <si>
    <t>DOUBLES 501</t>
  </si>
  <si>
    <t>DOUBLES CRICKET</t>
  </si>
  <si>
    <t>TEAM 1001</t>
  </si>
  <si>
    <t>Chris Roberts</t>
  </si>
  <si>
    <t>Devan Smith</t>
  </si>
  <si>
    <t>Deacon Smith</t>
  </si>
  <si>
    <t>Kyle Smith</t>
  </si>
  <si>
    <t>Scott Ferentz</t>
  </si>
  <si>
    <t>Rodney Wike</t>
  </si>
  <si>
    <t>Richard Whitmer</t>
  </si>
  <si>
    <t>Eileen Whitmer</t>
  </si>
  <si>
    <t>TEAM NAME</t>
  </si>
  <si>
    <t>GAMES PLAYED</t>
  </si>
  <si>
    <t>GAMES WON</t>
  </si>
  <si>
    <t>GAMES LOST</t>
  </si>
  <si>
    <t>WINNING AVERAGE</t>
  </si>
  <si>
    <t>Robin Hood</t>
  </si>
  <si>
    <t>Dart Panthers</t>
  </si>
  <si>
    <t>Blind Luck</t>
  </si>
  <si>
    <t>Beer Tankers</t>
  </si>
  <si>
    <t>WINNING PERCENTAGE</t>
  </si>
  <si>
    <t>HANDICAP</t>
  </si>
  <si>
    <t>Total</t>
  </si>
  <si>
    <t>Low Ton</t>
  </si>
  <si>
    <t>High Ton</t>
  </si>
  <si>
    <t>High In</t>
  </si>
  <si>
    <t>High Out</t>
  </si>
  <si>
    <t>7 Count</t>
  </si>
  <si>
    <t>8 Count</t>
  </si>
  <si>
    <t>9 Count</t>
  </si>
  <si>
    <t>White Horse</t>
  </si>
  <si>
    <t>Hat Trick</t>
  </si>
  <si>
    <t>Cricket Hat</t>
  </si>
  <si>
    <t>Dead Eye</t>
  </si>
  <si>
    <t>Ton 71</t>
  </si>
  <si>
    <t>Ton 80</t>
  </si>
  <si>
    <t>Dietrich Johnson</t>
  </si>
  <si>
    <t>Kody Adams</t>
  </si>
  <si>
    <t>Randy Hull</t>
  </si>
  <si>
    <t>Jessica Burwell</t>
  </si>
  <si>
    <t>Steve Burwell</t>
  </si>
  <si>
    <t>Shawna Pike</t>
  </si>
  <si>
    <t>Katerina Hill</t>
  </si>
  <si>
    <t>Andy White</t>
  </si>
  <si>
    <t>Abbi Hull</t>
  </si>
  <si>
    <t>David Sagamang</t>
  </si>
  <si>
    <t>Austin Anderson</t>
  </si>
  <si>
    <t>Adam Kennedy</t>
  </si>
  <si>
    <t>Tony Paskevich</t>
  </si>
  <si>
    <t>Korey Haukom</t>
  </si>
  <si>
    <t>London Vongxay</t>
  </si>
  <si>
    <t>Brian Gee</t>
  </si>
  <si>
    <t>Brittney Pratt</t>
  </si>
  <si>
    <t>William Lyden</t>
  </si>
  <si>
    <t>Mindee Chambers</t>
  </si>
  <si>
    <t>Blair Sumner</t>
  </si>
  <si>
    <t>Jeremey Michael</t>
  </si>
  <si>
    <t>180 Proof</t>
  </si>
  <si>
    <t>Dartin and Boozin</t>
  </si>
  <si>
    <t>Jeremy Salazar</t>
  </si>
  <si>
    <t>Shawn Caselman</t>
  </si>
  <si>
    <t>Elizabeth Leis</t>
  </si>
  <si>
    <t>Daniel Regier</t>
  </si>
  <si>
    <t>Jason Laufer</t>
  </si>
  <si>
    <t>Shane Tapp</t>
  </si>
  <si>
    <t>John Burwell</t>
  </si>
  <si>
    <t>Kristen Sumner</t>
  </si>
  <si>
    <t>Jason Weber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</si>
</sst>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4"/>
      <color rgb="FFFFFFFF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4"/>
      <color rgb="FF000000"/>
      <name val="Arial"/>
      <family val="2"/>
    </font>
    <font>
      <b/>
      <sz val="14"/>
      <color rgb="FF000000"/>
      <name val="Arial"/>
      <family val="2"/>
    </font>
    <font>
      <sz val="12"/>
      <color rgb="FF000000"/>
      <name val="Arial"/>
      <family val="2"/>
    </font>
    <font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8" fillId="0" borderId="0"/>
  </cellStyleXfs>
  <cellXfs count="85">
    <xf numFmtId="0" fontId="0" fillId="0" borderId="0" xfId="0"/>
    <xf numFmtId="0" fontId="18" fillId="0" borderId="10" xfId="0" applyFont="1" applyBorder="1"/>
    <xf numFmtId="0" fontId="18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>
      <alignment wrapText="1"/>
    </xf>
    <xf numFmtId="0" fontId="19" fillId="0" borderId="0" xfId="0" applyFont="1"/>
    <xf numFmtId="0" fontId="20" fillId="0" borderId="0" xfId="0" applyFont="1"/>
    <xf numFmtId="0" fontId="20" fillId="0" borderId="0" xfId="0" applyFont="1" applyAlignment="1">
      <alignment horizontal="center"/>
    </xf>
    <xf numFmtId="0" fontId="21" fillId="0" borderId="0" xfId="0" applyFont="1"/>
    <xf numFmtId="0" fontId="21" fillId="0" borderId="11" xfId="0" applyFont="1" applyBorder="1"/>
    <xf numFmtId="0" fontId="21" fillId="0" borderId="12" xfId="0" applyFont="1" applyBorder="1" applyAlignment="1">
      <alignment horizontal="center"/>
    </xf>
    <xf numFmtId="0" fontId="21" fillId="0" borderId="0" xfId="0" applyFont="1" applyAlignment="1">
      <alignment horizontal="right"/>
    </xf>
    <xf numFmtId="14" fontId="21" fillId="0" borderId="13" xfId="0" applyNumberFormat="1" applyFont="1" applyBorder="1" applyAlignment="1">
      <alignment horizontal="right"/>
    </xf>
    <xf numFmtId="0" fontId="21" fillId="0" borderId="14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0" borderId="13" xfId="0" applyFont="1" applyBorder="1"/>
    <xf numFmtId="0" fontId="19" fillId="0" borderId="0" xfId="0" applyFont="1" applyAlignment="1">
      <alignment horizontal="center"/>
    </xf>
    <xf numFmtId="0" fontId="18" fillId="0" borderId="15" xfId="0" applyFont="1" applyBorder="1"/>
    <xf numFmtId="0" fontId="18" fillId="0" borderId="0" xfId="0" applyFont="1"/>
    <xf numFmtId="0" fontId="18" fillId="0" borderId="16" xfId="0" applyFont="1" applyBorder="1"/>
    <xf numFmtId="0" fontId="19" fillId="0" borderId="18" xfId="0" applyFont="1" applyBorder="1" applyAlignment="1">
      <alignment horizontal="center"/>
    </xf>
    <xf numFmtId="0" fontId="19" fillId="0" borderId="18" xfId="0" applyFont="1" applyBorder="1" applyAlignment="1">
      <alignment horizontal="right"/>
    </xf>
    <xf numFmtId="0" fontId="19" fillId="0" borderId="18" xfId="0" applyFont="1" applyBorder="1"/>
    <xf numFmtId="0" fontId="18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19" fillId="0" borderId="14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9" fillId="0" borderId="0" xfId="0" applyFont="1" applyAlignment="1">
      <alignment wrapText="1"/>
    </xf>
    <xf numFmtId="0" fontId="19" fillId="0" borderId="0" xfId="0" applyFont="1"/>
    <xf numFmtId="0" fontId="23" fillId="0" borderId="0" xfId="0" applyFont="1"/>
    <xf numFmtId="0" fontId="18" fillId="0" borderId="0" xfId="0" applyFont="1" applyAlignment="1">
      <alignment horizontal="center" wrapText="1"/>
    </xf>
    <xf numFmtId="14" fontId="21" fillId="0" borderId="0" xfId="0" applyNumberFormat="1" applyFont="1" applyAlignment="1">
      <alignment horizontal="right"/>
    </xf>
    <xf numFmtId="9" fontId="21" fillId="0" borderId="12" xfId="0" applyNumberFormat="1" applyFont="1" applyBorder="1" applyAlignment="1">
      <alignment horizontal="center"/>
    </xf>
    <xf numFmtId="9" fontId="21" fillId="0" borderId="14" xfId="0" applyNumberFormat="1" applyFont="1" applyBorder="1" applyAlignment="1">
      <alignment horizontal="center"/>
    </xf>
    <xf numFmtId="0" fontId="21" fillId="0" borderId="19" xfId="0" applyFont="1" applyBorder="1" applyAlignment="1">
      <alignment horizontal="right"/>
    </xf>
    <xf numFmtId="0" fontId="21" fillId="0" borderId="20" xfId="0" applyFont="1" applyBorder="1" applyAlignment="1">
      <alignment horizontal="center"/>
    </xf>
    <xf numFmtId="9" fontId="21" fillId="0" borderId="0" xfId="0" applyNumberFormat="1" applyFont="1" applyAlignment="1">
      <alignment horizontal="center"/>
    </xf>
    <xf numFmtId="0" fontId="23" fillId="0" borderId="0" xfId="0" applyFont="1" applyAlignment="1">
      <alignment horizontal="center"/>
    </xf>
    <xf numFmtId="0" fontId="21" fillId="0" borderId="19" xfId="0" applyFont="1" applyBorder="1"/>
    <xf numFmtId="9" fontId="21" fillId="0" borderId="20" xfId="0" applyNumberFormat="1" applyFont="1" applyBorder="1" applyAlignment="1">
      <alignment horizontal="center"/>
    </xf>
    <xf numFmtId="0" fontId="24" fillId="0" borderId="0" xfId="0" applyFont="1"/>
    <xf numFmtId="0" fontId="25" fillId="0" borderId="0" xfId="0" applyFont="1"/>
    <xf numFmtId="0" fontId="26" fillId="0" borderId="0" xfId="0" applyFont="1"/>
    <xf numFmtId="0" fontId="25" fillId="0" borderId="0" xfId="0" applyFont="1" applyAlignment="1">
      <alignment horizontal="center"/>
    </xf>
    <xf numFmtId="0" fontId="18" fillId="0" borderId="0" xfId="0" applyFont="1" applyAlignment="1">
      <alignment wrapText="1"/>
    </xf>
    <xf numFmtId="2" fontId="18" fillId="0" borderId="10" xfId="0" applyNumberFormat="1" applyFont="1" applyBorder="1" applyAlignment="1">
      <alignment wrapText="1"/>
    </xf>
    <xf numFmtId="2" fontId="21" fillId="0" borderId="0" xfId="0" applyNumberFormat="1" applyFont="1"/>
    <xf numFmtId="2" fontId="20" fillId="0" borderId="0" xfId="0" applyNumberFormat="1" applyFont="1"/>
    <xf numFmtId="2" fontId="19" fillId="0" borderId="0" xfId="0" applyNumberFormat="1" applyFont="1"/>
    <xf numFmtId="2" fontId="21" fillId="0" borderId="0" xfId="0" applyNumberFormat="1" applyFont="1" applyAlignment="1">
      <alignment horizontal="right"/>
    </xf>
    <xf numFmtId="2" fontId="19" fillId="0" borderId="0" xfId="0" applyNumberFormat="1" applyFont="1" applyAlignment="1">
      <alignment horizontal="right"/>
    </xf>
    <xf numFmtId="2" fontId="21" fillId="0" borderId="0" xfId="0" applyNumberFormat="1" applyFont="1" applyAlignment="1">
      <alignment horizontal="center"/>
    </xf>
    <xf numFmtId="2" fontId="19" fillId="0" borderId="18" xfId="0" applyNumberFormat="1" applyFont="1" applyBorder="1"/>
    <xf numFmtId="2" fontId="19" fillId="0" borderId="18" xfId="0" applyNumberFormat="1" applyFont="1" applyBorder="1" applyAlignment="1">
      <alignment horizontal="right"/>
    </xf>
    <xf numFmtId="2" fontId="0" fillId="0" borderId="0" xfId="0" applyNumberFormat="1"/>
    <xf numFmtId="1" fontId="21" fillId="0" borderId="12" xfId="0" applyNumberFormat="1" applyFont="1" applyBorder="1" applyAlignment="1">
      <alignment horizontal="center"/>
    </xf>
    <xf numFmtId="1" fontId="21" fillId="0" borderId="0" xfId="0" applyNumberFormat="1" applyFont="1" applyAlignment="1">
      <alignment horizontal="right"/>
    </xf>
    <xf numFmtId="1" fontId="18" fillId="0" borderId="10" xfId="0" applyNumberFormat="1" applyFont="1" applyBorder="1" applyAlignment="1">
      <alignment horizontal="center" wrapText="1"/>
    </xf>
    <xf numFmtId="1" fontId="20" fillId="0" borderId="0" xfId="0" applyNumberFormat="1" applyFont="1" applyAlignment="1">
      <alignment horizontal="center"/>
    </xf>
    <xf numFmtId="1" fontId="21" fillId="0" borderId="14" xfId="0" applyNumberFormat="1" applyFont="1" applyBorder="1" applyAlignment="1">
      <alignment horizontal="center"/>
    </xf>
    <xf numFmtId="1" fontId="19" fillId="0" borderId="0" xfId="0" applyNumberFormat="1" applyFont="1" applyAlignment="1">
      <alignment horizontal="center"/>
    </xf>
    <xf numFmtId="1" fontId="21" fillId="0" borderId="0" xfId="0" applyNumberFormat="1" applyFont="1" applyAlignment="1">
      <alignment horizontal="center"/>
    </xf>
    <xf numFmtId="1" fontId="18" fillId="0" borderId="0" xfId="0" applyNumberFormat="1" applyFont="1" applyAlignment="1">
      <alignment horizontal="center"/>
    </xf>
    <xf numFmtId="1" fontId="18" fillId="0" borderId="10" xfId="0" applyNumberFormat="1" applyFont="1" applyBorder="1" applyAlignment="1">
      <alignment wrapText="1"/>
    </xf>
    <xf numFmtId="1" fontId="19" fillId="0" borderId="14" xfId="0" applyNumberFormat="1" applyFont="1" applyBorder="1" applyAlignment="1">
      <alignment horizontal="center"/>
    </xf>
    <xf numFmtId="1" fontId="19" fillId="0" borderId="18" xfId="0" applyNumberFormat="1" applyFont="1" applyBorder="1" applyAlignment="1">
      <alignment horizontal="center"/>
    </xf>
    <xf numFmtId="1" fontId="0" fillId="0" borderId="0" xfId="0" applyNumberFormat="1"/>
    <xf numFmtId="1" fontId="21" fillId="0" borderId="0" xfId="0" applyNumberFormat="1" applyFont="1"/>
    <xf numFmtId="1" fontId="19" fillId="0" borderId="18" xfId="0" applyNumberFormat="1" applyFont="1" applyBorder="1" applyAlignment="1">
      <alignment horizontal="right"/>
    </xf>
    <xf numFmtId="1" fontId="19" fillId="0" borderId="0" xfId="0" applyNumberFormat="1" applyFont="1"/>
    <xf numFmtId="2" fontId="19" fillId="0" borderId="17" xfId="0" applyNumberFormat="1" applyFont="1" applyBorder="1" applyAlignment="1">
      <alignment horizontal="center"/>
    </xf>
    <xf numFmtId="10" fontId="21" fillId="0" borderId="12" xfId="0" applyNumberFormat="1" applyFont="1" applyBorder="1" applyAlignment="1">
      <alignment horizontal="center"/>
    </xf>
    <xf numFmtId="0" fontId="21" fillId="0" borderId="12" xfId="0" applyFont="1" applyBorder="1"/>
    <xf numFmtId="0" fontId="21" fillId="0" borderId="14" xfId="0" applyFont="1" applyBorder="1"/>
    <xf numFmtId="0" fontId="20" fillId="0" borderId="0" xfId="0" applyFont="1" applyAlignment="1">
      <alignment horizontal="right"/>
    </xf>
    <xf numFmtId="0" fontId="27" fillId="0" borderId="0" xfId="0" applyFont="1" applyAlignment="1">
      <alignment horizontal="center"/>
    </xf>
    <xf numFmtId="9" fontId="27" fillId="0" borderId="0" xfId="0" applyNumberFormat="1" applyFont="1" applyAlignment="1">
      <alignment horizontal="center"/>
    </xf>
    <xf numFmtId="2" fontId="21" fillId="0" borderId="12" xfId="0" applyNumberFormat="1" applyFont="1" applyBorder="1" applyAlignment="1">
      <alignment horizontal="center"/>
    </xf>
    <xf numFmtId="2" fontId="21" fillId="0" borderId="14" xfId="0" applyNumberFormat="1" applyFont="1" applyBorder="1" applyAlignment="1">
      <alignment horizontal="center"/>
    </xf>
    <xf numFmtId="2" fontId="21" fillId="0" borderId="20" xfId="0" applyNumberFormat="1" applyFont="1" applyBorder="1" applyAlignment="1">
      <alignment horizontal="center"/>
    </xf>
    <xf numFmtId="0" fontId="21" fillId="0" borderId="21" xfId="0" applyFont="1" applyBorder="1"/>
    <xf numFmtId="9" fontId="21" fillId="0" borderId="22" xfId="0" applyNumberFormat="1" applyFont="1" applyBorder="1" applyAlignment="1">
      <alignment horizontal="center"/>
    </xf>
    <xf numFmtId="2" fontId="21" fillId="0" borderId="22" xfId="0" applyNumberFormat="1" applyFont="1" applyBorder="1" applyAlignment="1">
      <alignment horizontal="center"/>
    </xf>
    <xf numFmtId="0" fontId="23" fillId="0" borderId="0" xfId="0" applyFont="1"/>
    <xf numFmtId="0" fontId="21" fillId="0" borderId="19" xfId="0" applyFont="1" applyBorder="1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0"/>
  <sheetViews>
    <sheetView tabSelected="1" workbookViewId="0"/>
  </sheetViews>
  <sheetFormatPr defaultRowHeight="15" x14ac:dyDescent="0.25"/>
  <cols>
    <col min="1" max="1" width="27.140625" bestFit="1" customWidth="1"/>
    <col min="2" max="2" width="15.85546875" bestFit="1" customWidth="1"/>
    <col min="3" max="3" width="16.7109375" style="66" customWidth="1"/>
    <col min="4" max="10" width="16.7109375" customWidth="1"/>
    <col min="11" max="11" width="22.7109375" style="66" customWidth="1"/>
    <col min="12" max="12" width="14.28515625" customWidth="1"/>
    <col min="13" max="14" width="15.28515625" customWidth="1"/>
    <col min="15" max="15" width="16.85546875" customWidth="1"/>
    <col min="16" max="16" width="16.85546875" style="54" customWidth="1"/>
    <col min="17" max="17" width="17" style="54" customWidth="1"/>
    <col min="18" max="20" width="9.140625" style="54"/>
  </cols>
  <sheetData>
    <row r="1" spans="1:20" ht="36.75" thickBot="1" x14ac:dyDescent="0.3">
      <c r="A1" s="1" t="s">
        <v>0</v>
      </c>
      <c r="B1" s="1" t="s">
        <v>1</v>
      </c>
      <c r="C1" s="57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3" t="s">
        <v>7</v>
      </c>
      <c r="I1" s="3" t="s">
        <v>4</v>
      </c>
      <c r="J1" s="3" t="s">
        <v>5</v>
      </c>
      <c r="K1" s="63" t="s">
        <v>8</v>
      </c>
      <c r="L1" s="4" t="s">
        <v>9</v>
      </c>
      <c r="M1" s="45" t="s">
        <v>10</v>
      </c>
      <c r="N1" s="45" t="s">
        <v>11</v>
      </c>
      <c r="O1" s="45" t="s">
        <v>12</v>
      </c>
      <c r="P1" s="45" t="s">
        <v>13</v>
      </c>
      <c r="Q1" s="45" t="s">
        <v>14</v>
      </c>
      <c r="R1"/>
      <c r="S1"/>
      <c r="T1"/>
    </row>
    <row r="2" spans="1:20" ht="18" x14ac:dyDescent="0.25">
      <c r="A2" s="5" t="s">
        <v>15</v>
      </c>
      <c r="B2" s="6"/>
      <c r="C2" s="58"/>
      <c r="D2" s="7"/>
      <c r="E2" s="7"/>
      <c r="F2" s="7"/>
      <c r="G2" s="7"/>
      <c r="H2" s="7"/>
      <c r="I2" s="7"/>
      <c r="J2" s="7"/>
      <c r="K2" s="67"/>
      <c r="L2" s="8"/>
      <c r="M2" s="46"/>
      <c r="N2" s="46"/>
      <c r="O2" s="47"/>
      <c r="P2" s="46"/>
      <c r="Q2" s="48"/>
      <c r="R2"/>
      <c r="S2"/>
      <c r="T2"/>
    </row>
    <row r="3" spans="1:20" ht="18" x14ac:dyDescent="0.25">
      <c r="A3" s="8"/>
      <c r="B3" s="9" t="s">
        <v>16</v>
      </c>
      <c r="C3" s="55">
        <f>SUM(D3/11.31)</f>
        <v>44.297082228116707</v>
      </c>
      <c r="D3" s="10">
        <v>501</v>
      </c>
      <c r="E3" s="10"/>
      <c r="F3" s="10"/>
      <c r="G3" s="10"/>
      <c r="H3" s="10"/>
      <c r="I3" s="10"/>
      <c r="J3" s="10"/>
      <c r="K3" s="56">
        <f>C3</f>
        <v>44.297082228116707</v>
      </c>
      <c r="L3" s="11">
        <f>SUM(D3+H3)</f>
        <v>501</v>
      </c>
      <c r="M3" s="49">
        <f>SUM(D3/C3)</f>
        <v>11.31</v>
      </c>
      <c r="N3" s="46" t="e">
        <f>SUM(H3/G3)</f>
        <v>#DIV/0!</v>
      </c>
      <c r="O3" s="49">
        <f>SUM(L3/K3)</f>
        <v>11.31</v>
      </c>
      <c r="P3" s="49">
        <f>SUM((D3+H3)/(C3+G3))</f>
        <v>11.31</v>
      </c>
      <c r="Q3" s="50">
        <f>SUM(L3/K3)</f>
        <v>11.31</v>
      </c>
      <c r="R3"/>
      <c r="S3"/>
      <c r="T3"/>
    </row>
    <row r="4" spans="1:20" ht="18" x14ac:dyDescent="0.25">
      <c r="A4" s="8"/>
      <c r="B4" s="12">
        <v>46282</v>
      </c>
      <c r="C4" s="59"/>
      <c r="D4" s="13"/>
      <c r="E4" s="13"/>
      <c r="F4" s="13"/>
      <c r="G4" s="13"/>
      <c r="H4" s="13"/>
      <c r="I4" s="13"/>
      <c r="J4" s="13"/>
      <c r="K4" s="56">
        <f>SUM(C4+G4)</f>
        <v>0</v>
      </c>
      <c r="L4" s="11">
        <f>SUM(D4+H4)</f>
        <v>0</v>
      </c>
      <c r="M4" s="49" t="e">
        <f>SUM(D4/C4)</f>
        <v>#DIV/0!</v>
      </c>
      <c r="N4" s="49" t="e">
        <f>SUM(H4/G4)</f>
        <v>#DIV/0!</v>
      </c>
      <c r="O4" s="49" t="e">
        <f>SUM(L4/K4)</f>
        <v>#DIV/0!</v>
      </c>
      <c r="P4" s="49" t="e">
        <f>SUM((D4+H4)/(C4+G4))</f>
        <v>#DIV/0!</v>
      </c>
      <c r="Q4" s="50">
        <f>SUM((L3+L4)/(K3+K4))</f>
        <v>11.31</v>
      </c>
      <c r="R4"/>
      <c r="S4"/>
      <c r="T4"/>
    </row>
    <row r="5" spans="1:20" ht="18" x14ac:dyDescent="0.25">
      <c r="A5" s="8"/>
      <c r="B5" s="12">
        <f>SUM(B4+7)</f>
        <v>46289</v>
      </c>
      <c r="C5" s="59">
        <v>42</v>
      </c>
      <c r="D5" s="13">
        <v>521</v>
      </c>
      <c r="E5" s="13" t="s">
        <v>17</v>
      </c>
      <c r="F5" s="13"/>
      <c r="G5" s="13">
        <v>27</v>
      </c>
      <c r="H5" s="13">
        <v>12</v>
      </c>
      <c r="I5" s="13"/>
      <c r="J5" s="13" t="s">
        <v>17</v>
      </c>
      <c r="K5" s="56">
        <f t="shared" ref="K5:L30" si="0">SUM(C5+G5)</f>
        <v>69</v>
      </c>
      <c r="L5" s="11">
        <f t="shared" si="0"/>
        <v>533</v>
      </c>
      <c r="M5" s="51">
        <f t="shared" ref="M5:M30" si="1">SUM(D5/C5)</f>
        <v>12.404761904761905</v>
      </c>
      <c r="N5" s="51">
        <f>SUM(H5/G5)</f>
        <v>0.44444444444444442</v>
      </c>
      <c r="O5" s="51">
        <f t="shared" ref="O5:O30" si="2">SUM(L5/K5)</f>
        <v>7.72463768115942</v>
      </c>
      <c r="P5" s="49">
        <f>SUM((D4+D5+H4+H5)/(C4+C5+G4+G5))</f>
        <v>7.72463768115942</v>
      </c>
      <c r="Q5" s="50">
        <f>SUM((L3+L4+L5)/(K3+K4+K5))</f>
        <v>9.1264486221993302</v>
      </c>
      <c r="R5"/>
      <c r="S5"/>
      <c r="T5"/>
    </row>
    <row r="6" spans="1:20" ht="18" x14ac:dyDescent="0.25">
      <c r="A6" s="8"/>
      <c r="B6" s="12">
        <f t="shared" ref="B6:B21" si="3">SUM(B5+7)</f>
        <v>46296</v>
      </c>
      <c r="C6" s="59">
        <v>40</v>
      </c>
      <c r="D6" s="13">
        <v>501</v>
      </c>
      <c r="E6" s="13" t="s">
        <v>17</v>
      </c>
      <c r="F6" s="13"/>
      <c r="G6" s="13">
        <v>29</v>
      </c>
      <c r="H6" s="13">
        <v>337</v>
      </c>
      <c r="I6" s="13" t="s">
        <v>17</v>
      </c>
      <c r="J6" s="13"/>
      <c r="K6" s="56">
        <f t="shared" si="0"/>
        <v>69</v>
      </c>
      <c r="L6" s="11">
        <f t="shared" si="0"/>
        <v>838</v>
      </c>
      <c r="M6" s="51">
        <f t="shared" si="1"/>
        <v>12.525</v>
      </c>
      <c r="N6" s="51">
        <f t="shared" ref="N6:N30" si="4">SUM(H6/G6)</f>
        <v>11.620689655172415</v>
      </c>
      <c r="O6" s="51">
        <f t="shared" si="2"/>
        <v>12.144927536231885</v>
      </c>
      <c r="P6" s="49">
        <f>SUM((D4+D5+D6+H4+H5+H6)/(C4+C5+C6+G4+G5+G6))</f>
        <v>9.9347826086956523</v>
      </c>
      <c r="Q6" s="50">
        <f>SUM((L3+L4+L5+L6)/(K3+K4+K5+K6))</f>
        <v>10.268952070540989</v>
      </c>
      <c r="R6"/>
      <c r="S6"/>
      <c r="T6"/>
    </row>
    <row r="7" spans="1:20" ht="18" x14ac:dyDescent="0.25">
      <c r="A7" s="8"/>
      <c r="B7" s="12">
        <f t="shared" si="3"/>
        <v>46303</v>
      </c>
      <c r="C7" s="59">
        <v>27</v>
      </c>
      <c r="D7" s="13">
        <v>279</v>
      </c>
      <c r="E7" s="13"/>
      <c r="F7" s="13" t="s">
        <v>17</v>
      </c>
      <c r="G7" s="13">
        <v>29</v>
      </c>
      <c r="H7" s="13">
        <v>349</v>
      </c>
      <c r="I7" s="13" t="s">
        <v>17</v>
      </c>
      <c r="J7" s="13"/>
      <c r="K7" s="56">
        <f t="shared" si="0"/>
        <v>56</v>
      </c>
      <c r="L7" s="11">
        <f t="shared" si="0"/>
        <v>628</v>
      </c>
      <c r="M7" s="51">
        <f t="shared" si="1"/>
        <v>10.333333333333334</v>
      </c>
      <c r="N7" s="51">
        <f t="shared" si="4"/>
        <v>12.03448275862069</v>
      </c>
      <c r="O7" s="51">
        <f t="shared" si="2"/>
        <v>11.214285714285714</v>
      </c>
      <c r="P7" s="49">
        <f>SUM((D4+D5+D6+D7+H4+H5+H6+H7)/(C4+C5+C6+C7+G4+G5+G6+G7))</f>
        <v>10.304123711340207</v>
      </c>
      <c r="Q7" s="50">
        <f>SUM((L3+L4+L5+L6+L7)/(K3+K4+K5+K6+K7))</f>
        <v>10.491106213406352</v>
      </c>
      <c r="R7"/>
      <c r="S7"/>
      <c r="T7"/>
    </row>
    <row r="8" spans="1:20" ht="18" x14ac:dyDescent="0.25">
      <c r="A8" s="8"/>
      <c r="B8" s="12">
        <f t="shared" si="3"/>
        <v>46310</v>
      </c>
      <c r="C8" s="59">
        <v>53</v>
      </c>
      <c r="D8" s="13">
        <v>501</v>
      </c>
      <c r="E8" s="13" t="s">
        <v>17</v>
      </c>
      <c r="F8" s="13"/>
      <c r="G8" s="13">
        <v>31</v>
      </c>
      <c r="H8" s="13">
        <v>301</v>
      </c>
      <c r="I8" s="13" t="s">
        <v>17</v>
      </c>
      <c r="J8" s="13"/>
      <c r="K8" s="56">
        <f t="shared" si="0"/>
        <v>84</v>
      </c>
      <c r="L8" s="11">
        <f t="shared" si="0"/>
        <v>802</v>
      </c>
      <c r="M8" s="51">
        <f t="shared" si="1"/>
        <v>9.4528301886792452</v>
      </c>
      <c r="N8" s="51">
        <f t="shared" si="4"/>
        <v>9.7096774193548381</v>
      </c>
      <c r="O8" s="51">
        <f t="shared" si="2"/>
        <v>9.5476190476190474</v>
      </c>
      <c r="P8" s="49">
        <f>SUM((D4+D5+D6+D7+D8+H4+H5+H6+H7+H8)/(C4+C5+C6+C7+C8+G4+G5+G6+G7+G8))</f>
        <v>10.075539568345324</v>
      </c>
      <c r="Q8" s="50">
        <f>SUM((L3+L4+L5+L6+L7+L8)/(K3+K4+K5+K6+K7+K8))</f>
        <v>10.245205998057708</v>
      </c>
      <c r="R8"/>
      <c r="S8"/>
      <c r="T8"/>
    </row>
    <row r="9" spans="1:20" ht="18" x14ac:dyDescent="0.25">
      <c r="A9" s="8"/>
      <c r="B9" s="12">
        <f t="shared" si="3"/>
        <v>46317</v>
      </c>
      <c r="C9" s="59">
        <v>24</v>
      </c>
      <c r="D9" s="13">
        <v>386</v>
      </c>
      <c r="E9" s="13"/>
      <c r="F9" s="13" t="s">
        <v>17</v>
      </c>
      <c r="G9" s="13">
        <v>38</v>
      </c>
      <c r="H9" s="13">
        <v>301</v>
      </c>
      <c r="I9" s="13" t="s">
        <v>17</v>
      </c>
      <c r="J9" s="13"/>
      <c r="K9" s="56">
        <f t="shared" si="0"/>
        <v>62</v>
      </c>
      <c r="L9" s="11">
        <f t="shared" si="0"/>
        <v>687</v>
      </c>
      <c r="M9" s="51">
        <f t="shared" si="1"/>
        <v>16.083333333333332</v>
      </c>
      <c r="N9" s="51">
        <f t="shared" si="4"/>
        <v>7.9210526315789478</v>
      </c>
      <c r="O9" s="51">
        <f t="shared" si="2"/>
        <v>11.080645161290322</v>
      </c>
      <c r="P9" s="49">
        <f>SUM((D4+D5+D6+D7+D8+D9+H4+H5+H6+H7+H8+H9)/(C4+C5+C6+C7+C8+C9+G4+G5+G6+G7+G8+G9))</f>
        <v>10.258823529411766</v>
      </c>
      <c r="Q9" s="50">
        <f>SUM((L3+L4+L5+L6+L7+L8+L9)/(K3+K4+K5+K6+K7+K8+K9))</f>
        <v>10.379990336830479</v>
      </c>
      <c r="R9"/>
      <c r="S9"/>
      <c r="T9"/>
    </row>
    <row r="10" spans="1:20" ht="18" x14ac:dyDescent="0.25">
      <c r="A10" s="8"/>
      <c r="B10" s="12">
        <f t="shared" si="3"/>
        <v>46324</v>
      </c>
      <c r="C10" s="59"/>
      <c r="D10" s="13"/>
      <c r="E10" s="13"/>
      <c r="F10" s="13"/>
      <c r="G10" s="13"/>
      <c r="H10" s="13"/>
      <c r="I10" s="13"/>
      <c r="J10" s="13"/>
      <c r="K10" s="56">
        <f t="shared" si="0"/>
        <v>0</v>
      </c>
      <c r="L10" s="11">
        <f t="shared" si="0"/>
        <v>0</v>
      </c>
      <c r="M10" s="51" t="e">
        <f t="shared" si="1"/>
        <v>#DIV/0!</v>
      </c>
      <c r="N10" s="51" t="e">
        <f t="shared" si="4"/>
        <v>#DIV/0!</v>
      </c>
      <c r="O10" s="51" t="e">
        <f t="shared" si="2"/>
        <v>#DIV/0!</v>
      </c>
      <c r="P10" s="49">
        <f>SUM((D4+D5+D6+D7+D8+D9+D10+H4+H5+H6+H7+H8+H9+H10)/(C4+C5+C6+C7+C8+C9+C10+G4+G5+G6+G7+G8+G9+G10))</f>
        <v>10.258823529411766</v>
      </c>
      <c r="Q10" s="50">
        <f>SUM((L3+L4+L5+L6+L7+L8+L9+L10)/(K3+K4+K5+K6+K7+K8+K9+K10))</f>
        <v>10.379990336830479</v>
      </c>
      <c r="R10"/>
      <c r="S10"/>
      <c r="T10"/>
    </row>
    <row r="11" spans="1:20" ht="18" x14ac:dyDescent="0.25">
      <c r="A11" s="8"/>
      <c r="B11" s="12">
        <f t="shared" si="3"/>
        <v>46331</v>
      </c>
      <c r="C11" s="59"/>
      <c r="D11" s="13"/>
      <c r="E11" s="13"/>
      <c r="F11" s="13"/>
      <c r="G11" s="13"/>
      <c r="H11" s="13"/>
      <c r="I11" s="13"/>
      <c r="J11" s="13"/>
      <c r="K11" s="56">
        <f t="shared" si="0"/>
        <v>0</v>
      </c>
      <c r="L11" s="11">
        <f t="shared" si="0"/>
        <v>0</v>
      </c>
      <c r="M11" s="51" t="e">
        <f t="shared" si="1"/>
        <v>#DIV/0!</v>
      </c>
      <c r="N11" s="51" t="e">
        <f t="shared" si="4"/>
        <v>#DIV/0!</v>
      </c>
      <c r="O11" s="51" t="e">
        <f t="shared" si="2"/>
        <v>#DIV/0!</v>
      </c>
      <c r="P11" s="49">
        <f>SUM((D4+D5+D6+D7+D8+D9+D10+D11+H4+H5+H6+H7+H8+H9+H10+H11)/(C4+C5+C6+C7+C8+C9+C10+C11+G4+G5+G6+G7+G8+G9+G10+G11))</f>
        <v>10.258823529411766</v>
      </c>
      <c r="Q11" s="50">
        <f>SUM((L3+L4+L5+L6+L7+L8+L9+L10+L11)/(K3+K4+K5+K6+K7+K8+K9+K10+K11))</f>
        <v>10.379990336830479</v>
      </c>
      <c r="R11"/>
      <c r="S11"/>
      <c r="T11"/>
    </row>
    <row r="12" spans="1:20" ht="18" x14ac:dyDescent="0.25">
      <c r="A12" s="8"/>
      <c r="B12" s="12">
        <f t="shared" si="3"/>
        <v>46338</v>
      </c>
      <c r="C12" s="59"/>
      <c r="D12" s="13"/>
      <c r="E12" s="13"/>
      <c r="F12" s="13"/>
      <c r="G12" s="13"/>
      <c r="H12" s="13"/>
      <c r="I12" s="13"/>
      <c r="J12" s="13"/>
      <c r="K12" s="56">
        <f t="shared" si="0"/>
        <v>0</v>
      </c>
      <c r="L12" s="11">
        <f t="shared" si="0"/>
        <v>0</v>
      </c>
      <c r="M12" s="51" t="e">
        <f t="shared" si="1"/>
        <v>#DIV/0!</v>
      </c>
      <c r="N12" s="51" t="e">
        <f t="shared" si="4"/>
        <v>#DIV/0!</v>
      </c>
      <c r="O12" s="51" t="e">
        <f t="shared" si="2"/>
        <v>#DIV/0!</v>
      </c>
      <c r="P12" s="49">
        <f>SUM((D4+D5+D6+D7+D8+D9+D10+D11+D12+H4+H5+H6+H7+H8+H9+H10+H11+H12)/(C4+C5+C6+C7+C8+C9+C10+C11+C12+G4+G5+G6+G7+G8+G9+G10+G11+G12))</f>
        <v>10.258823529411766</v>
      </c>
      <c r="Q12" s="50">
        <f>SUM((L3+L4+L5+L6+L7+L8+L9+L10+L11+L12)/(K3+K4+K5+K6+K7+K8+K9+K10+K11+K12))</f>
        <v>10.379990336830479</v>
      </c>
      <c r="R12"/>
      <c r="S12"/>
      <c r="T12"/>
    </row>
    <row r="13" spans="1:20" ht="18" x14ac:dyDescent="0.25">
      <c r="A13" s="8"/>
      <c r="B13" s="12">
        <f t="shared" si="3"/>
        <v>46345</v>
      </c>
      <c r="C13" s="59"/>
      <c r="D13" s="13"/>
      <c r="E13" s="13"/>
      <c r="F13" s="13"/>
      <c r="G13" s="13"/>
      <c r="H13" s="13"/>
      <c r="I13" s="13"/>
      <c r="J13" s="13"/>
      <c r="K13" s="56">
        <f t="shared" si="0"/>
        <v>0</v>
      </c>
      <c r="L13" s="11">
        <f t="shared" si="0"/>
        <v>0</v>
      </c>
      <c r="M13" s="51" t="e">
        <f t="shared" si="1"/>
        <v>#DIV/0!</v>
      </c>
      <c r="N13" s="51" t="e">
        <f t="shared" si="4"/>
        <v>#DIV/0!</v>
      </c>
      <c r="O13" s="51" t="e">
        <f t="shared" si="2"/>
        <v>#DIV/0!</v>
      </c>
      <c r="P13" s="49">
        <f>SUM((D4+D5+D6+D7+D8+D9+D10+D11+D12+D13+H4+H5+H6+H7+H8+H9+H10+H11+H12+H13)/(C4+C5+C6+C7+C8+C9+C10+C11+C12+C13+G4+G5+G6+G7+G8+G9+G10+G11+G12+G13))</f>
        <v>10.258823529411766</v>
      </c>
      <c r="Q13" s="50">
        <f>SUM((L3+L4+L5+L6+L7+L8+L9+L10+L11+L12+L13)/(K3+K4+K5+K6+K7+K8+K9+K10+K11+K12+K13))</f>
        <v>10.379990336830479</v>
      </c>
      <c r="R13"/>
      <c r="S13"/>
      <c r="T13"/>
    </row>
    <row r="14" spans="1:20" ht="18" x14ac:dyDescent="0.25">
      <c r="A14" s="8"/>
      <c r="B14" s="12">
        <f t="shared" si="3"/>
        <v>46352</v>
      </c>
      <c r="C14" s="59"/>
      <c r="D14" s="13"/>
      <c r="E14" s="13"/>
      <c r="F14" s="13"/>
      <c r="G14" s="13"/>
      <c r="H14" s="13"/>
      <c r="I14" s="13"/>
      <c r="J14" s="13"/>
      <c r="K14" s="56">
        <f t="shared" si="0"/>
        <v>0</v>
      </c>
      <c r="L14" s="11">
        <f t="shared" si="0"/>
        <v>0</v>
      </c>
      <c r="M14" s="51" t="e">
        <f t="shared" si="1"/>
        <v>#DIV/0!</v>
      </c>
      <c r="N14" s="51" t="e">
        <f t="shared" si="4"/>
        <v>#DIV/0!</v>
      </c>
      <c r="O14" s="51" t="e">
        <f t="shared" si="2"/>
        <v>#DIV/0!</v>
      </c>
      <c r="P14" s="49">
        <f>SUM((D4+D5+D6+D7+D8+D9+D10+D11+D12+D13+D14+H4+H5+H6+H7+H8+H9+H10+H11+H12+H13+H14)/(C4+C5+C6+C7+C8+C9+C10+C11+C12+C13+C14+G4+G5+G6+G7+G8+G9+G10+G11+G12+G13+G14))</f>
        <v>10.258823529411766</v>
      </c>
      <c r="Q14" s="50">
        <f>SUM((L3+L4+L5+L6+L7+L8+L9+L10+L11+L12+L13+L14)/(K3+K4+K5+K6+K7+K8+K9+K10+K11+K12+K13+K14))</f>
        <v>10.379990336830479</v>
      </c>
      <c r="R14"/>
      <c r="S14"/>
      <c r="T14"/>
    </row>
    <row r="15" spans="1:20" ht="18" x14ac:dyDescent="0.25">
      <c r="A15" s="8"/>
      <c r="B15" s="12">
        <f t="shared" si="3"/>
        <v>46359</v>
      </c>
      <c r="C15" s="59"/>
      <c r="D15" s="13"/>
      <c r="E15" s="13"/>
      <c r="F15" s="13"/>
      <c r="G15" s="13"/>
      <c r="H15" s="13"/>
      <c r="I15" s="13"/>
      <c r="J15" s="13"/>
      <c r="K15" s="56">
        <f t="shared" si="0"/>
        <v>0</v>
      </c>
      <c r="L15" s="11">
        <f t="shared" si="0"/>
        <v>0</v>
      </c>
      <c r="M15" s="51" t="e">
        <f t="shared" si="1"/>
        <v>#DIV/0!</v>
      </c>
      <c r="N15" s="51" t="e">
        <f t="shared" si="4"/>
        <v>#DIV/0!</v>
      </c>
      <c r="O15" s="51" t="e">
        <f t="shared" si="2"/>
        <v>#DIV/0!</v>
      </c>
      <c r="P15" s="49">
        <f>SUM((D4+D5+D6+D7+D8+D9+D10+D11+D12+D13+D14+D15+H4+H5+H6+H7+H8+H9+H10+H11+H12+H13+H14+H15)/(C4+C5+C6+C7+C8+C9+C10+C11+C12+C13+C14+C15+G4+G5+G6+G7+G8+G9+G10+G11+G12+G13+G14+G15))</f>
        <v>10.258823529411766</v>
      </c>
      <c r="Q15" s="50">
        <f>SUM((L3+L4+L5+L6+L7+L8+L9+L10+L11+L12+L13+L14+L15)/(K3+K4+K5+K6+K7+K8+K9+K10+K11+K12+K13+K14+K15))</f>
        <v>10.379990336830479</v>
      </c>
      <c r="R15"/>
      <c r="S15"/>
      <c r="T15"/>
    </row>
    <row r="16" spans="1:20" ht="18" x14ac:dyDescent="0.25">
      <c r="A16" s="8"/>
      <c r="B16" s="12">
        <f t="shared" si="3"/>
        <v>46366</v>
      </c>
      <c r="C16" s="59"/>
      <c r="D16" s="13"/>
      <c r="E16" s="13"/>
      <c r="F16" s="13"/>
      <c r="G16" s="13"/>
      <c r="H16" s="13"/>
      <c r="I16" s="13"/>
      <c r="J16" s="13"/>
      <c r="K16" s="56">
        <f t="shared" si="0"/>
        <v>0</v>
      </c>
      <c r="L16" s="11">
        <f t="shared" si="0"/>
        <v>0</v>
      </c>
      <c r="M16" s="51" t="e">
        <f t="shared" si="1"/>
        <v>#DIV/0!</v>
      </c>
      <c r="N16" s="51" t="e">
        <f t="shared" si="4"/>
        <v>#DIV/0!</v>
      </c>
      <c r="O16" s="51" t="e">
        <f t="shared" si="2"/>
        <v>#DIV/0!</v>
      </c>
      <c r="P16" s="49">
        <f>SUM((D4+D5+D6+D7+D8+D9+D10+D11+D12+D13+D14+D15+D16+H4+H5+H6+H7+H8+H9+H10+H11+H12+H13+H14+H15+H16)/(C4+C5+C6+C7+C8+C9+C10+C11+C12+C13+C14+C15+C16+G4+G5+G6+G7+G8+G9+G10+G11+G12+G13+G14+G15+G16))</f>
        <v>10.258823529411766</v>
      </c>
      <c r="Q16" s="50">
        <f>SUM((L3+L4+L5+L6+L7+L8+L9+L10+L11+L12+L13+L14+L15+L16)/(K3+K4+K5+K6+K7+K8+K9+K10+K11+K12+K13+K14+K15+K16))</f>
        <v>10.379990336830479</v>
      </c>
      <c r="R16"/>
      <c r="S16"/>
      <c r="T16"/>
    </row>
    <row r="17" spans="1:20" ht="18" x14ac:dyDescent="0.25">
      <c r="A17" s="8"/>
      <c r="B17" s="12">
        <f t="shared" si="3"/>
        <v>46373</v>
      </c>
      <c r="C17" s="59"/>
      <c r="D17" s="13"/>
      <c r="E17" s="13"/>
      <c r="F17" s="13"/>
      <c r="G17" s="13"/>
      <c r="H17" s="13"/>
      <c r="I17" s="13"/>
      <c r="J17" s="13"/>
      <c r="K17" s="56">
        <f t="shared" si="0"/>
        <v>0</v>
      </c>
      <c r="L17" s="11">
        <f t="shared" si="0"/>
        <v>0</v>
      </c>
      <c r="M17" s="51" t="e">
        <f t="shared" si="1"/>
        <v>#DIV/0!</v>
      </c>
      <c r="N17" s="51" t="e">
        <f t="shared" si="4"/>
        <v>#DIV/0!</v>
      </c>
      <c r="O17" s="51" t="e">
        <f t="shared" si="2"/>
        <v>#DIV/0!</v>
      </c>
      <c r="P17" s="49">
        <f>SUM((D4+D5+D6+D7+D8+D9+D10+D11+D12+D13+D14+D15+D16+D17+H4+H5+H6+H7+H8+H9+H10+H11+H12+H13+H14+H15+H16+H17)/(C4+C5+C6+C7+C8+C9+C10+C11+C12+C13+C14+C15+C16+C17+G4+G5+G6+G7+G8+G9+G10+G11+G12+G13+G14+G15+G16+G17))</f>
        <v>10.258823529411766</v>
      </c>
      <c r="Q17" s="50">
        <f>SUM((L3+L4+L5+L6+L7+L8+L9+L10+L11+L12+L13+L14+L15+L16+L17)/(K3+K4+K5+K6+K7+K8+K9+K10+K11+K12+K13+K14+K15+K16+K17))</f>
        <v>10.379990336830479</v>
      </c>
      <c r="R17"/>
      <c r="S17"/>
      <c r="T17"/>
    </row>
    <row r="18" spans="1:20" ht="18" x14ac:dyDescent="0.25">
      <c r="A18" s="8"/>
      <c r="B18" s="12">
        <f t="shared" si="3"/>
        <v>46380</v>
      </c>
      <c r="C18" s="59"/>
      <c r="D18" s="13"/>
      <c r="E18" s="13"/>
      <c r="F18" s="13"/>
      <c r="G18" s="13"/>
      <c r="H18" s="13"/>
      <c r="I18" s="13"/>
      <c r="J18" s="13"/>
      <c r="K18" s="56">
        <f t="shared" si="0"/>
        <v>0</v>
      </c>
      <c r="L18" s="11">
        <f t="shared" si="0"/>
        <v>0</v>
      </c>
      <c r="M18" s="51" t="e">
        <f t="shared" si="1"/>
        <v>#DIV/0!</v>
      </c>
      <c r="N18" s="51" t="e">
        <f t="shared" si="4"/>
        <v>#DIV/0!</v>
      </c>
      <c r="O18" s="51" t="e">
        <f t="shared" si="2"/>
        <v>#DIV/0!</v>
      </c>
      <c r="P18" s="49">
        <f>SUM((D4+D5+D6+D7+D8+D9+D10+D11+D12+D13+D14+D15+D16+D17+D18+H4+H5+H6+H7+H8+H9+H10+H11+H12+H13+H14+H15+H16+H17+H18)/(C4+C5+C6+C7+C8+C9+C10+C11+C12+C13+C14+C15+C16+C17+C18+G4+G5+G6+G7+G8+G9+G10+G11+G12+G13+G14+G15+G16+G17+G18))</f>
        <v>10.258823529411766</v>
      </c>
      <c r="Q18" s="50">
        <f>SUM((L3+L4+L5+L6+L7+L8+L9+L10+L11+L12+L13+L14+L15+L16+L17+L18)/(K3+K4+K5+K6+K7+K8+K9+K10+K11+K12+K13+K14+K15+K16+K17+K18))</f>
        <v>10.379990336830479</v>
      </c>
      <c r="R18"/>
      <c r="S18"/>
      <c r="T18"/>
    </row>
    <row r="19" spans="1:20" ht="18" x14ac:dyDescent="0.25">
      <c r="A19" s="8"/>
      <c r="B19" s="12">
        <f t="shared" si="3"/>
        <v>46387</v>
      </c>
      <c r="C19" s="59"/>
      <c r="D19" s="13"/>
      <c r="E19" s="13"/>
      <c r="F19" s="13"/>
      <c r="G19" s="13"/>
      <c r="H19" s="13"/>
      <c r="I19" s="13"/>
      <c r="J19" s="13"/>
      <c r="K19" s="56">
        <f t="shared" si="0"/>
        <v>0</v>
      </c>
      <c r="L19" s="11">
        <f t="shared" si="0"/>
        <v>0</v>
      </c>
      <c r="M19" s="51" t="e">
        <f t="shared" si="1"/>
        <v>#DIV/0!</v>
      </c>
      <c r="N19" s="51" t="e">
        <f t="shared" si="4"/>
        <v>#DIV/0!</v>
      </c>
      <c r="O19" s="51" t="e">
        <f t="shared" si="2"/>
        <v>#DIV/0!</v>
      </c>
      <c r="P19" s="49">
        <f>SUM((D4+D5+D6+D7+D8+D9+D10+D11+D12+D13+D14+D15+D16+D17+D18+D19+H4+H5+H6+H7+H8+H9+H10+H11+H12+H13+H14+H15+H16+H17+H18+H19)/(C4+C5+C6+C7+C8+C9+C10+C11+C12+C13+C14+C15+C16+C17+C18+C19+G4+G5+G6+G7+G8+G9+G10+G11+G12+G13+G14+G15+G16+G17+G18+G19))</f>
        <v>10.258823529411766</v>
      </c>
      <c r="Q19" s="50">
        <f>SUM((L3+L4+L5+L6+L7+L8+L9+L10+L11+L12+L13+L14+L15+L16+L17+L18+L19)/(K3+K4+K5+K6+K7+K8+K9+K10+K11+K12+K13+K14+K15+K16+K17+K18+K19))</f>
        <v>10.379990336830479</v>
      </c>
      <c r="R19"/>
      <c r="S19"/>
      <c r="T19"/>
    </row>
    <row r="20" spans="1:20" ht="18" x14ac:dyDescent="0.25">
      <c r="A20" s="8"/>
      <c r="B20" s="12">
        <f t="shared" si="3"/>
        <v>46394</v>
      </c>
      <c r="C20" s="59"/>
      <c r="D20" s="13"/>
      <c r="E20" s="13"/>
      <c r="F20" s="13"/>
      <c r="G20" s="13"/>
      <c r="H20" s="13"/>
      <c r="I20" s="13"/>
      <c r="J20" s="13"/>
      <c r="K20" s="56">
        <f t="shared" si="0"/>
        <v>0</v>
      </c>
      <c r="L20" s="11">
        <f t="shared" si="0"/>
        <v>0</v>
      </c>
      <c r="M20" s="51" t="e">
        <f t="shared" si="1"/>
        <v>#DIV/0!</v>
      </c>
      <c r="N20" s="51" t="e">
        <f t="shared" si="4"/>
        <v>#DIV/0!</v>
      </c>
      <c r="O20" s="51" t="e">
        <f t="shared" si="2"/>
        <v>#DIV/0!</v>
      </c>
      <c r="P20" s="49">
        <f>SUM((D4+D5+D6+D7+D8+D9+D10+D11+D12+D13+D14+D15+D16+D17+D18+D19+D20+H4+H5+H6+H7+H8+H9+H10+H11+H12+H13+H14+H15+H16+H17+H18+H19+H20)/(C4+C5+C6+C7+C8+C9+C10+C11+C12+C13+C14+C15+C16+C17+C18+C19+C20+G4+G5+G6+G7+G8+G9+G10+G11+G12+G13+G14+G15+G16+G17+G18+G19+G20))</f>
        <v>10.258823529411766</v>
      </c>
      <c r="Q20" s="50">
        <f>SUM((L3+L4+L5+L6+L7+L8+L9+L10+L11+L12+L13+L14+L15+L16+L17+L18+L19+L20)/(K3+K4+K5+K6+K7+K8+K9+K10+K11+K12+K13+K14+K15+K16+K17+K18+K19+K20))</f>
        <v>10.379990336830479</v>
      </c>
      <c r="R20"/>
      <c r="S20"/>
      <c r="T20"/>
    </row>
    <row r="21" spans="1:20" ht="18" x14ac:dyDescent="0.25">
      <c r="A21" s="8"/>
      <c r="B21" s="12">
        <f t="shared" si="3"/>
        <v>46401</v>
      </c>
      <c r="C21" s="59"/>
      <c r="D21" s="13"/>
      <c r="E21" s="13"/>
      <c r="F21" s="13"/>
      <c r="G21" s="13"/>
      <c r="H21" s="13"/>
      <c r="I21" s="13"/>
      <c r="J21" s="13"/>
      <c r="K21" s="56">
        <f t="shared" si="0"/>
        <v>0</v>
      </c>
      <c r="L21" s="11">
        <f t="shared" si="0"/>
        <v>0</v>
      </c>
      <c r="M21" s="51" t="e">
        <f t="shared" si="1"/>
        <v>#DIV/0!</v>
      </c>
      <c r="N21" s="51" t="e">
        <f t="shared" si="4"/>
        <v>#DIV/0!</v>
      </c>
      <c r="O21" s="51" t="e">
        <f t="shared" si="2"/>
        <v>#DIV/0!</v>
      </c>
      <c r="P21" s="49">
        <f>SUM((D4+D5+D6+D7+D8+D9+D10+D11+D12+D13+D14+D15+D16+D17+D18+D19+D20+D21+H4+H5+H6+H7+H8+H9+H10+H11+H12+H13+H14+H15+H16+H17+H18+H19+H20+H21)/(C4+C5+C6+C7+C8+C9+C10+C11+C12+C13+C14+C15+C16+C17+C18+C19+C20+C21+G4+G5+G6+G7+G8+G9+G10+G11+G12+G13+G14+G15+G16+G17+G18+G19+G20+G21))</f>
        <v>10.258823529411766</v>
      </c>
      <c r="Q21" s="50">
        <f>SUM((L3+L4+L5+L6+L7+L8+L9+L10+L11+L12+L13+L14+L15+L16+L17+L18+L19+L20+L21)/(K3+K4+K5+K6+K7+K8+K9+K10+K11+K12+K13+K14+K15+K16+K17+K18+K19+K20+K21))</f>
        <v>10.379990336830479</v>
      </c>
      <c r="R21"/>
      <c r="S21"/>
      <c r="T21"/>
    </row>
    <row r="22" spans="1:20" ht="18" x14ac:dyDescent="0.25">
      <c r="A22" s="8"/>
      <c r="B22" s="12">
        <f>SUM(B21+7)</f>
        <v>46408</v>
      </c>
      <c r="C22" s="59"/>
      <c r="D22" s="13"/>
      <c r="E22" s="13"/>
      <c r="F22" s="13"/>
      <c r="G22" s="13"/>
      <c r="H22" s="13"/>
      <c r="I22" s="13"/>
      <c r="J22" s="13"/>
      <c r="K22" s="56">
        <f t="shared" si="0"/>
        <v>0</v>
      </c>
      <c r="L22" s="11">
        <f t="shared" si="0"/>
        <v>0</v>
      </c>
      <c r="M22" s="51" t="e">
        <f t="shared" si="1"/>
        <v>#DIV/0!</v>
      </c>
      <c r="N22" s="51" t="e">
        <f t="shared" si="4"/>
        <v>#DIV/0!</v>
      </c>
      <c r="O22" s="51" t="e">
        <f t="shared" si="2"/>
        <v>#DIV/0!</v>
      </c>
      <c r="P22" s="49">
        <f>SUM((D4+D5+D6+D7+D8+D9+D10+D11+D12+D13+D14+D15+D16+D17+D18+D19+D20+D21+D22+H4+H5+H6+H7+H8+H9+H10+H11+H12+H13+H14+H15+H16+H17+H18+H19+H20+H21+H22)/(C4+C5+C6+C7+C8+C9+C10+C11+C12+C13+C14+C15+C16+C17+C18+C19+C20+C21+C22+G4+G5+G6+G7+G8+G9+G10+G11+G12+G13+G14+G15+G16+G17+G18+G19+G20+G21+G22))</f>
        <v>10.258823529411766</v>
      </c>
      <c r="Q22" s="50">
        <f>SUM((L3+L4+L5+L6+L7+L8+L9+L10+L11+L12+L13+L14+L15+L16+L17+L18+L19+L20+L21+L22)/(K3+K4+K5+K6+K7+K8+K9+K10+K11+K12+K13+K14+K15+K16+K17+K18+K19+K20+K21+K22))</f>
        <v>10.379990336830479</v>
      </c>
      <c r="R22"/>
      <c r="S22"/>
      <c r="T22"/>
    </row>
    <row r="23" spans="1:20" ht="18" x14ac:dyDescent="0.25">
      <c r="A23" s="8"/>
      <c r="B23" s="12">
        <f>SUM(B22+7)</f>
        <v>46415</v>
      </c>
      <c r="C23" s="59"/>
      <c r="D23" s="13"/>
      <c r="E23" s="13"/>
      <c r="F23" s="13"/>
      <c r="G23" s="13"/>
      <c r="H23" s="13"/>
      <c r="I23" s="13"/>
      <c r="J23" s="13"/>
      <c r="K23" s="56">
        <f t="shared" si="0"/>
        <v>0</v>
      </c>
      <c r="L23" s="11">
        <f t="shared" si="0"/>
        <v>0</v>
      </c>
      <c r="M23" s="51" t="e">
        <f t="shared" si="1"/>
        <v>#DIV/0!</v>
      </c>
      <c r="N23" s="51" t="e">
        <f t="shared" si="4"/>
        <v>#DIV/0!</v>
      </c>
      <c r="O23" s="51" t="e">
        <f t="shared" si="2"/>
        <v>#DIV/0!</v>
      </c>
      <c r="P23" s="49">
        <f>SUM((D4+D5+D6+D7+D8+D9+D10+D11+D12+D13+D14+D15+D16+D17+D18+D19+D20+D21+D22+D23+H4+H5+H6+H7+H8+H9+H10+H11+H12+H13+H14+H15+H16+H17+H18+H19+H20+H21+H22+H23)/(C4+C5+C6+C7+C8+C9+C10+C11+C12+C13+C14+C15+C16+C17+C18+C19+C20+C21+C22+C23+G4+G5+G6+G7+G8+G9+G10+G11+G12+G13+G14+G15+G16+G17+G18+G19+G20+G21+G22+G23))</f>
        <v>10.258823529411766</v>
      </c>
      <c r="Q23" s="50">
        <f>SUM((L3+L4+L5+L6+L7+L8+L9+L10+L11+L12+L13+L14+L15+L16+L17+L18+L19+L20+L21+L22+L23)/(K3+K4+K5+K6+K7+K8+K9+K10+K11+K12+K13+K14+K15+K16+K17+K18+K19+K20+K21+K22+K23))</f>
        <v>10.379990336830479</v>
      </c>
      <c r="R23"/>
      <c r="S23"/>
      <c r="T23"/>
    </row>
    <row r="24" spans="1:20" ht="18" x14ac:dyDescent="0.25">
      <c r="A24" s="8"/>
      <c r="B24" s="12"/>
      <c r="C24" s="59"/>
      <c r="D24" s="13"/>
      <c r="E24" s="13"/>
      <c r="F24" s="13"/>
      <c r="G24" s="13"/>
      <c r="H24" s="13"/>
      <c r="I24" s="13"/>
      <c r="J24" s="13"/>
      <c r="K24" s="56">
        <f t="shared" si="0"/>
        <v>0</v>
      </c>
      <c r="L24" s="11">
        <f t="shared" si="0"/>
        <v>0</v>
      </c>
      <c r="M24" s="51" t="e">
        <f t="shared" si="1"/>
        <v>#DIV/0!</v>
      </c>
      <c r="N24" s="51" t="e">
        <f t="shared" si="4"/>
        <v>#DIV/0!</v>
      </c>
      <c r="O24" s="51" t="e">
        <f t="shared" si="2"/>
        <v>#DIV/0!</v>
      </c>
      <c r="P24" s="49">
        <f>SUM((D4+D5+D6+D7+D8+D9+D10+D11+D12+D13+D14+D15+D16+D17+D18+D19+D20+D21+D22+D23+D24+H4+H5+H6+H7+H8+H9+H10+H11+H12+H13+H14+H15+H16+H17+H18+H19+H20+H21+H22+H23+H24)/(C4+C5+C6+C7+C8+C9+C10+C11+C12+C13+C14+C15+C16+C17+C18+C19+C20+C21+C22+C23+C24+G4+G5+G6+G7+G8+G9+G10+G11+G12+G13+G14+G15+G16+G17+G18+G19+G20+G21+G22+G23+G24))</f>
        <v>10.258823529411766</v>
      </c>
      <c r="Q24" s="50">
        <f>SUM((L3+L4+L5+L6+L7+L8+L9+L10+L11+L12+L13+L14+L15+L16+L17+L18+L19+L20+L21+L22+L23+L24)/(K3+K4+K5+K6+K7+K8+K9+K10+K11+K12+K13+K14+K15+K16+K17+K18+K19+K20+K21+K22+K23+K24))</f>
        <v>10.379990336830479</v>
      </c>
      <c r="R24"/>
      <c r="S24"/>
      <c r="T24"/>
    </row>
    <row r="25" spans="1:20" ht="18" x14ac:dyDescent="0.25">
      <c r="A25" s="8"/>
      <c r="B25" s="12"/>
      <c r="C25" s="59"/>
      <c r="D25" s="13"/>
      <c r="E25" s="13"/>
      <c r="F25" s="13"/>
      <c r="G25" s="13"/>
      <c r="H25" s="13"/>
      <c r="I25" s="13"/>
      <c r="J25" s="13"/>
      <c r="K25" s="56">
        <f t="shared" si="0"/>
        <v>0</v>
      </c>
      <c r="L25" s="11">
        <f t="shared" si="0"/>
        <v>0</v>
      </c>
      <c r="M25" s="51" t="e">
        <f t="shared" si="1"/>
        <v>#DIV/0!</v>
      </c>
      <c r="N25" s="51" t="e">
        <f t="shared" si="4"/>
        <v>#DIV/0!</v>
      </c>
      <c r="O25" s="51" t="e">
        <f t="shared" si="2"/>
        <v>#DIV/0!</v>
      </c>
      <c r="P25" s="49">
        <f>SUM((D4+D5+D6+D7+D8+D9+D10+D11+D12+D13+D14+D15+D16+D17+D18+D19+D20+D21+D22+D23+D24+D25+H4+H5+H6+H7+H8+H9+H10+H11+H12+H13+H14+H15+H16+H17+H18+H19+H20+H21+H22+H23+H24+H25)/(C4+C5+C6+C7+C8+C9+C10+C11+C12+C13+C14+C15+C16+C17+C18+C19+C20+C21+C22+C23+C24+C25+G4+G5+G6+G7+G8+G9+G10+G11+G12+G13+G14+G15+G16+G17+G18+G19+G20+G21+G22+G23+G24+G25))</f>
        <v>10.258823529411766</v>
      </c>
      <c r="Q25" s="50">
        <f>SUM((L3+L4+L5+L6+L7+L8+L9+L10+L11+L12+L13+L14+L15+L16+L17+L18+L19+L20+L21+L22+L23+L24+L25)/(K3+K4+K5+K6+K7+K8+K9+K10+K11+K12+K13+K14+K15+K16+K17+K18+K19+K20+K21+K22+K23+K24+K25))</f>
        <v>10.379990336830479</v>
      </c>
      <c r="R25"/>
      <c r="S25"/>
      <c r="T25"/>
    </row>
    <row r="26" spans="1:20" ht="18" x14ac:dyDescent="0.25">
      <c r="A26" s="8"/>
      <c r="B26" s="12"/>
      <c r="C26" s="59"/>
      <c r="D26" s="13"/>
      <c r="E26" s="13"/>
      <c r="F26" s="13"/>
      <c r="G26" s="13"/>
      <c r="H26" s="13"/>
      <c r="I26" s="13"/>
      <c r="J26" s="13"/>
      <c r="K26" s="56">
        <f t="shared" si="0"/>
        <v>0</v>
      </c>
      <c r="L26" s="11">
        <f t="shared" si="0"/>
        <v>0</v>
      </c>
      <c r="M26" s="51" t="e">
        <f t="shared" si="1"/>
        <v>#DIV/0!</v>
      </c>
      <c r="N26" s="51" t="e">
        <f t="shared" si="4"/>
        <v>#DIV/0!</v>
      </c>
      <c r="O26" s="51" t="e">
        <f t="shared" si="2"/>
        <v>#DIV/0!</v>
      </c>
      <c r="P26" s="49">
        <f>SUM((D4+D5+D6+D7+D8+D9+D10+D11+D12+D13+D14+D15+D16+D17+D18+D19+D20+D21+D22+D23+D24+D25+D26+H4+H5+H6+H7+H8+H9+H10+H11+H12+H13+H14+H15+H16+H17+H18+H19+H20+H21+H22+H23+H24+H25+H26)/(C4+C5+C6+C7+C8+C9+C10+C11+C12+C13+C14+C15+C16+C17+C18+C19+C20+C21+C22+C23+C24+C25+C26+G4+G5+G6+G7+G8+G9+G10+G11+G12+G13+G14+G15+G16+G17+G18+G19+G20+G21+G22+G23+G24+G25+G26))</f>
        <v>10.258823529411766</v>
      </c>
      <c r="Q26" s="50">
        <f>SUM((L3+L4+L5+L6+L7+L8+L9+L10+L11+L12+L13+L14+L15+L16+L17+L18+L19+L20+L21+L22+L23+L24+L25+L26)/(K3+K4+K5+K6+K7+K8+K9+K10+K11+K12+K13+K14+K15+K16+K17+K18+K19+K20+K21+K22+K23+K24+K25+K26))</f>
        <v>10.379990336830479</v>
      </c>
      <c r="R26"/>
      <c r="S26"/>
      <c r="T26"/>
    </row>
    <row r="27" spans="1:20" ht="18" x14ac:dyDescent="0.25">
      <c r="A27" s="8"/>
      <c r="B27" s="12"/>
      <c r="C27" s="59"/>
      <c r="D27" s="13"/>
      <c r="E27" s="13"/>
      <c r="F27" s="13"/>
      <c r="G27" s="13"/>
      <c r="H27" s="13"/>
      <c r="I27" s="13"/>
      <c r="J27" s="13"/>
      <c r="K27" s="56">
        <f t="shared" si="0"/>
        <v>0</v>
      </c>
      <c r="L27" s="11">
        <f t="shared" si="0"/>
        <v>0</v>
      </c>
      <c r="M27" s="51" t="e">
        <f t="shared" si="1"/>
        <v>#DIV/0!</v>
      </c>
      <c r="N27" s="51" t="e">
        <f t="shared" si="4"/>
        <v>#DIV/0!</v>
      </c>
      <c r="O27" s="51" t="e">
        <f t="shared" si="2"/>
        <v>#DIV/0!</v>
      </c>
      <c r="P27" s="49">
        <f>SUM((D4+D5+D6+D7+D8+D9+D10+D11+D12+D13+D14+D15+D16+D17+D18+D19+D20+D21+D22+D23+D24+D25+D26+D27+H4+H5+H6+H7+H8+H9+H10+H11+H12+H13+H14+H15+H16+H17+H18+H19+H20+H21+H22+H23+H24+H25+H26+H27)/(C4+C5+C6+C7+C8+C9+C10+C11+C12+C13+C14+C15+C16+C17+C18+C19+C20+C21+C22+C23+C24+C25+C26+C27+G4+G5+G6+G7+G8+G9+G10+G11+G12+G13+G14+G15+G16+G17+G18+G19+G20+G21+G22+G23+G24+G25+G26+G27))</f>
        <v>10.258823529411766</v>
      </c>
      <c r="Q27" s="50">
        <f>SUM((L3+L4+L5+L6+L7+L8+L9+L10+L11+L12+L13+L14+L15+L16+L17+L18+L19+L20+L21+L22+L23+L24+L25+L26+L27)/(K3+K4+K5+K6+K7+K8+K9+K10+K11+K12+K13+K14+K15+K16+K17+K18+K19+K20+K21+K22+K23+K24+K25+K26+K27))</f>
        <v>10.379990336830479</v>
      </c>
      <c r="R27"/>
      <c r="S27"/>
      <c r="T27"/>
    </row>
    <row r="28" spans="1:20" ht="18" x14ac:dyDescent="0.25">
      <c r="A28" s="8"/>
      <c r="B28" s="12"/>
      <c r="C28" s="59"/>
      <c r="D28" s="13"/>
      <c r="E28" s="13"/>
      <c r="F28" s="13"/>
      <c r="G28" s="13"/>
      <c r="H28" s="13"/>
      <c r="I28" s="13"/>
      <c r="J28" s="13"/>
      <c r="K28" s="56">
        <f t="shared" si="0"/>
        <v>0</v>
      </c>
      <c r="L28" s="11">
        <f t="shared" si="0"/>
        <v>0</v>
      </c>
      <c r="M28" s="51" t="e">
        <f t="shared" si="1"/>
        <v>#DIV/0!</v>
      </c>
      <c r="N28" s="51" t="e">
        <f t="shared" si="4"/>
        <v>#DIV/0!</v>
      </c>
      <c r="O28" s="51" t="e">
        <f t="shared" si="2"/>
        <v>#DIV/0!</v>
      </c>
      <c r="P28" s="49">
        <f>SUM((D4+D5+D6+D7+D8+D9+D10+D11+D12+D13+D14+D15+D16+D17+D18+D19+D20+D21+D22+D23+D24+D25+D26+D27+D28+H4+H5+H6+H7+H8+H9+H10+H11+H12+H13+H14+H15+H16+H17+H18+H19+H20+H21+H22+H23+H24+H25+H26+H27+H28)/(C4+C5+C6+C7+C8+C9+C10+C11+C12+C13+C14+C15+C16+C17+C18+C19+C20+C21+C22+C23+C24+C25+C26+C27+C28+G4+G5+G6+G7+G8+G9+G10+G11+G12+G13+G14+G15+G16+G17+G18+G19+G20+G21+G22+G23+G24+G25+G26+G27+G28))</f>
        <v>10.258823529411766</v>
      </c>
      <c r="Q28" s="50">
        <f>SUM((L3+L4+L5+L6+L7+L8+L9+L10+L11+L12+L13+L14+L15+L16+L17+L18+L19+L20+L21+L22+L23+L24+L25+L26+L27+L28)/(K3+K4+K5+K6+K7+K8+K9+K10+K11+K12+K13+K14+K15+K16+K17+K18+K19+K20+K21+K22+K23+K24+K25+K26+K27+K28))</f>
        <v>10.379990336830479</v>
      </c>
      <c r="R28"/>
      <c r="S28"/>
      <c r="T28"/>
    </row>
    <row r="29" spans="1:20" ht="18" x14ac:dyDescent="0.25">
      <c r="A29" s="8"/>
      <c r="B29" s="15"/>
      <c r="C29" s="59"/>
      <c r="D29" s="13"/>
      <c r="E29" s="13"/>
      <c r="F29" s="13"/>
      <c r="G29" s="13"/>
      <c r="H29" s="13"/>
      <c r="I29" s="13"/>
      <c r="J29" s="13"/>
      <c r="K29" s="56">
        <f t="shared" si="0"/>
        <v>0</v>
      </c>
      <c r="L29" s="11">
        <f t="shared" si="0"/>
        <v>0</v>
      </c>
      <c r="M29" s="51" t="e">
        <f t="shared" si="1"/>
        <v>#DIV/0!</v>
      </c>
      <c r="N29" s="51" t="e">
        <f t="shared" si="4"/>
        <v>#DIV/0!</v>
      </c>
      <c r="O29" s="51" t="e">
        <f t="shared" si="2"/>
        <v>#DIV/0!</v>
      </c>
      <c r="P29" s="49">
        <f>SUM((D4+D5+D6+D7+D8+D9+D10+D11+D12+D13+D14+D15+D16+D17+D18+D19+D20+D21+D22+D23+D24+D25+D26+D27+D28+D29+H4+H5+H6+H7+H8+H9+H10+H11+H12+H13+H14+H15+H16+H17+H18+H19+H20+H21+H22+H23+H24+H25+H26+H27+H28+H29)/(C4+C5+C6+C7+C8+C9+C10+C11+C12+C13+C14+C15+C16+C17+C18+C19+C20+C21+C22+C23+C24+C25+C26+C27+C28+C29+G4+G5+G6+G7+G8+G9+G10+G11+G12+G13+G14+G15+G16+G17+G18+G19+G20+G21+G22+G23+G24+G25+G26+G27+G28+G29))</f>
        <v>10.258823529411766</v>
      </c>
      <c r="Q29" s="50">
        <f>SUM((L3+L4+L5+L6+L7+L8+L9+L10+L11+L12+L13+L14+L15+L16+L17+L18+L19+L20+L21+L22+L23+L24+L25+L26+L27+L28+L29)/(K3+K4+K5+K6+K7+K8+K9+K10+K11+K12+K13+K14+K15+K16+K17+K18+K19+K20+K21+K22+K23+K24+K25+K26+K27+K28+K29))</f>
        <v>10.379990336830479</v>
      </c>
      <c r="R29"/>
      <c r="S29"/>
      <c r="T29"/>
    </row>
    <row r="30" spans="1:20" ht="18" x14ac:dyDescent="0.25">
      <c r="A30" s="8"/>
      <c r="B30" s="15"/>
      <c r="C30" s="59"/>
      <c r="D30" s="13"/>
      <c r="E30" s="13"/>
      <c r="F30" s="13"/>
      <c r="G30" s="13"/>
      <c r="H30" s="13"/>
      <c r="I30" s="13"/>
      <c r="J30" s="13"/>
      <c r="K30" s="56">
        <f t="shared" si="0"/>
        <v>0</v>
      </c>
      <c r="L30" s="11">
        <f t="shared" si="0"/>
        <v>0</v>
      </c>
      <c r="M30" s="51" t="e">
        <f t="shared" si="1"/>
        <v>#DIV/0!</v>
      </c>
      <c r="N30" s="51" t="e">
        <f t="shared" si="4"/>
        <v>#DIV/0!</v>
      </c>
      <c r="O30" s="51" t="e">
        <f t="shared" si="2"/>
        <v>#DIV/0!</v>
      </c>
      <c r="P30" s="49">
        <f>SUM((D4+D5+D6+D7+D8+D9+D10+D11+D12+D13+D14+D15+D16+D17+D18+D19+D20+D21+D22+D23+D24+D25+D26+D27+D28+D29+D30+H4+H5+H6+H7+H8+H9+H10+H11+H12+H13+H14+H15+H16+H17+H18+H19+H20+H21+H22+H23+H24+H25+H26+H27+H28+H29+H30)/(C4+C5+C6+C7+C8+C9+C10+C11+C12+C13+C14+C15+C16+C17+C18+C19+C20+C21+C22+C23+C24+C25+C26+C27+C28+C29+C30+G4+G5+G6+G7+G8+G9+G10+G11+G12+G13+G14+G15+G16+G17+G18+G19+G20+G21+G22+G23+G24+G25+G26+G27+G28+G29+G30))</f>
        <v>10.258823529411766</v>
      </c>
      <c r="Q30" s="50">
        <f>SUM((L3+L4+L5+L6+L7+L8+L9+L10+L11+L12+L13+L14+L15+L16+L17+L18+L19+L20+L21+L22+L23+L24+L25+L26+L27+L28+L29+L30)/(K3+K4+K5+K6+K7+K8+K9+K10+K11+K12+K13+K14+K15+K16+K17+K18+K19+K20+K21+K22+K23+K24+K25+K26+K27+K28+K29+K30))</f>
        <v>10.379990336830479</v>
      </c>
      <c r="R30"/>
      <c r="S30"/>
      <c r="T30"/>
    </row>
    <row r="31" spans="1:20" ht="18" x14ac:dyDescent="0.25">
      <c r="A31" s="8"/>
      <c r="B31" s="8"/>
      <c r="C31" s="60"/>
      <c r="D31" s="16"/>
      <c r="E31" s="16"/>
      <c r="F31" s="16"/>
      <c r="G31" s="16"/>
      <c r="H31" s="16"/>
      <c r="I31" s="16"/>
      <c r="J31" s="16"/>
      <c r="K31" s="67"/>
      <c r="L31" s="8"/>
      <c r="M31" s="46"/>
      <c r="N31" s="46"/>
      <c r="O31" s="46"/>
      <c r="P31" s="46"/>
      <c r="Q31" s="48"/>
      <c r="R31"/>
      <c r="S31"/>
      <c r="T31"/>
    </row>
    <row r="32" spans="1:20" ht="18.75" thickBot="1" x14ac:dyDescent="0.3">
      <c r="A32" s="8"/>
      <c r="B32" s="8"/>
      <c r="C32" s="61"/>
      <c r="D32" s="14"/>
      <c r="E32" s="14"/>
      <c r="F32" s="14"/>
      <c r="G32" s="14"/>
      <c r="H32" s="14"/>
      <c r="I32" s="14"/>
      <c r="J32" s="14"/>
      <c r="K32" s="67"/>
      <c r="L32" s="8"/>
      <c r="M32" s="46"/>
      <c r="N32" s="46"/>
      <c r="O32" s="46"/>
      <c r="P32" s="46"/>
      <c r="Q32" s="48"/>
      <c r="R32"/>
      <c r="S32"/>
      <c r="T32"/>
    </row>
    <row r="33" spans="1:20" ht="19.5" thickTop="1" thickBot="1" x14ac:dyDescent="0.3">
      <c r="A33" s="17" t="s">
        <v>18</v>
      </c>
      <c r="B33" s="19"/>
      <c r="C33" s="70">
        <f>Q30</f>
        <v>10.379990336830479</v>
      </c>
      <c r="D33" s="20"/>
      <c r="E33" s="20">
        <f>COUNTA(E4:E30)</f>
        <v>3</v>
      </c>
      <c r="F33" s="20">
        <f t="shared" ref="F33:J33" si="5">COUNTA(F4:F30)</f>
        <v>2</v>
      </c>
      <c r="G33" s="20"/>
      <c r="H33" s="20"/>
      <c r="I33" s="20">
        <f t="shared" si="5"/>
        <v>4</v>
      </c>
      <c r="J33" s="20">
        <f t="shared" si="5"/>
        <v>1</v>
      </c>
      <c r="K33" s="68">
        <f>SUM(K3:K30)</f>
        <v>384.29708222811672</v>
      </c>
      <c r="L33" s="68">
        <f>SUM(L3:L30)</f>
        <v>3989</v>
      </c>
      <c r="M33" s="52"/>
      <c r="N33" s="52"/>
      <c r="O33" s="53"/>
      <c r="P33" s="53"/>
      <c r="Q33" s="48"/>
      <c r="R33"/>
      <c r="S33"/>
      <c r="T33"/>
    </row>
    <row r="34" spans="1:20" ht="18" x14ac:dyDescent="0.25">
      <c r="A34" s="5"/>
      <c r="B34" s="5"/>
      <c r="C34" s="60"/>
      <c r="D34" s="16"/>
      <c r="E34" s="16"/>
      <c r="F34" s="16"/>
      <c r="G34" s="16"/>
      <c r="H34" s="16"/>
      <c r="I34" s="16"/>
      <c r="J34" s="16"/>
      <c r="K34" s="69"/>
      <c r="L34" s="5"/>
      <c r="M34" s="48"/>
      <c r="N34" s="48"/>
      <c r="O34" s="48"/>
      <c r="P34" s="48"/>
      <c r="Q34" s="48"/>
      <c r="R34"/>
      <c r="S34"/>
      <c r="T34"/>
    </row>
    <row r="35" spans="1:20" ht="18" x14ac:dyDescent="0.25">
      <c r="A35" s="5" t="s">
        <v>60</v>
      </c>
      <c r="B35" s="5"/>
      <c r="C35" s="60"/>
      <c r="D35" s="16"/>
      <c r="E35" s="16"/>
      <c r="F35" s="16"/>
      <c r="G35" s="16"/>
      <c r="H35" s="16"/>
      <c r="I35" s="16"/>
      <c r="J35" s="16"/>
      <c r="K35" s="69"/>
      <c r="L35" s="5"/>
      <c r="M35" s="48"/>
      <c r="N35" s="48"/>
      <c r="O35" s="48"/>
      <c r="P35" s="48"/>
      <c r="Q35" s="48"/>
      <c r="R35"/>
      <c r="S35"/>
      <c r="T35"/>
    </row>
    <row r="36" spans="1:20" ht="18" x14ac:dyDescent="0.25">
      <c r="A36" s="5"/>
      <c r="B36" s="9" t="s">
        <v>16</v>
      </c>
      <c r="C36" s="55">
        <f>SUM(D36/8)</f>
        <v>62.625</v>
      </c>
      <c r="D36" s="10">
        <v>501</v>
      </c>
      <c r="E36" s="10"/>
      <c r="F36" s="10"/>
      <c r="G36" s="10"/>
      <c r="H36" s="10"/>
      <c r="I36" s="10"/>
      <c r="J36" s="10"/>
      <c r="K36" s="56">
        <f>C36</f>
        <v>62.625</v>
      </c>
      <c r="L36" s="11">
        <f>SUM(D36+H36)</f>
        <v>501</v>
      </c>
      <c r="M36" s="49">
        <f>SUM(D36/C36)</f>
        <v>8</v>
      </c>
      <c r="N36" s="46" t="e">
        <f>SUM(H36/G36)</f>
        <v>#DIV/0!</v>
      </c>
      <c r="O36" s="49">
        <f>SUM(L36/K36)</f>
        <v>8</v>
      </c>
      <c r="P36" s="49">
        <f>SUM((D36+H36)/(C36+G36))</f>
        <v>8</v>
      </c>
      <c r="Q36" s="50">
        <f>SUM(L36/K36)</f>
        <v>8</v>
      </c>
      <c r="R36"/>
      <c r="S36"/>
      <c r="T36"/>
    </row>
    <row r="37" spans="1:20" ht="18" x14ac:dyDescent="0.25">
      <c r="A37" s="5"/>
      <c r="B37" s="12">
        <v>46282</v>
      </c>
      <c r="C37" s="59"/>
      <c r="D37" s="13"/>
      <c r="E37" s="13"/>
      <c r="F37" s="13"/>
      <c r="G37" s="13"/>
      <c r="H37" s="13"/>
      <c r="I37" s="13"/>
      <c r="J37" s="13"/>
      <c r="K37" s="56">
        <f>SUM(C37+G37)</f>
        <v>0</v>
      </c>
      <c r="L37" s="11">
        <f>SUM(D37+H37)</f>
        <v>0</v>
      </c>
      <c r="M37" s="49" t="e">
        <f>SUM(D37/C37)</f>
        <v>#DIV/0!</v>
      </c>
      <c r="N37" s="51" t="e">
        <f>SUM(H37/G37)</f>
        <v>#DIV/0!</v>
      </c>
      <c r="O37" s="49" t="e">
        <f>SUM(L37/K37)</f>
        <v>#DIV/0!</v>
      </c>
      <c r="P37" s="49" t="e">
        <f>SUM((D37+H37)/(C37+G37))</f>
        <v>#DIV/0!</v>
      </c>
      <c r="Q37" s="50">
        <f>SUM((L36+L37)/(K36+K37))</f>
        <v>8</v>
      </c>
      <c r="R37"/>
      <c r="S37"/>
      <c r="T37"/>
    </row>
    <row r="38" spans="1:20" ht="18" x14ac:dyDescent="0.25">
      <c r="A38" s="5"/>
      <c r="B38" s="12">
        <f>SUM(B37+7)</f>
        <v>46289</v>
      </c>
      <c r="C38" s="59">
        <v>72</v>
      </c>
      <c r="D38" s="13">
        <v>501</v>
      </c>
      <c r="E38" s="13" t="s">
        <v>17</v>
      </c>
      <c r="F38" s="13"/>
      <c r="G38" s="13">
        <v>24</v>
      </c>
      <c r="H38" s="13">
        <v>222</v>
      </c>
      <c r="I38" s="13"/>
      <c r="J38" s="13" t="s">
        <v>17</v>
      </c>
      <c r="K38" s="56">
        <f t="shared" ref="K38:L63" si="6">SUM(C38+G38)</f>
        <v>96</v>
      </c>
      <c r="L38" s="11">
        <f t="shared" si="6"/>
        <v>723</v>
      </c>
      <c r="M38" s="51">
        <f t="shared" ref="M38:M63" si="7">SUM(D38/C38)</f>
        <v>6.958333333333333</v>
      </c>
      <c r="N38" s="51">
        <f>SUM(H38/G38)</f>
        <v>9.25</v>
      </c>
      <c r="O38" s="51">
        <f t="shared" ref="O38:O63" si="8">SUM(L38/K38)</f>
        <v>7.53125</v>
      </c>
      <c r="P38" s="49">
        <f>SUM((D37+D38+H37+H38)/(C37+C38+G37+G38))</f>
        <v>7.53125</v>
      </c>
      <c r="Q38" s="50">
        <f>SUM((L36+L37+L38)/(K36+K37+K38))</f>
        <v>7.7163120567375882</v>
      </c>
      <c r="R38"/>
      <c r="S38"/>
      <c r="T38"/>
    </row>
    <row r="39" spans="1:20" ht="18" x14ac:dyDescent="0.25">
      <c r="A39" s="5"/>
      <c r="B39" s="12">
        <f t="shared" ref="B39:B54" si="9">SUM(B38+7)</f>
        <v>46296</v>
      </c>
      <c r="C39" s="59">
        <v>66</v>
      </c>
      <c r="D39" s="13">
        <v>499</v>
      </c>
      <c r="E39" s="13"/>
      <c r="F39" s="13" t="s">
        <v>17</v>
      </c>
      <c r="G39" s="13">
        <v>34</v>
      </c>
      <c r="H39" s="13">
        <v>301</v>
      </c>
      <c r="I39" s="13" t="s">
        <v>17</v>
      </c>
      <c r="J39" s="13"/>
      <c r="K39" s="56">
        <f t="shared" si="6"/>
        <v>100</v>
      </c>
      <c r="L39" s="11">
        <f t="shared" si="6"/>
        <v>800</v>
      </c>
      <c r="M39" s="51">
        <f t="shared" si="7"/>
        <v>7.5606060606060606</v>
      </c>
      <c r="N39" s="51">
        <f t="shared" ref="N39:N63" si="10">SUM(H39/G39)</f>
        <v>8.8529411764705888</v>
      </c>
      <c r="O39" s="51">
        <f t="shared" si="8"/>
        <v>8</v>
      </c>
      <c r="P39" s="49">
        <f>SUM((D37+D38+D39+H37+H38+H39)/(C37+C38+C39+G37+G38+G39))</f>
        <v>7.7704081632653059</v>
      </c>
      <c r="Q39" s="50">
        <f>SUM((L36+L37+L38+L39)/(K36+K37+K38+K39))</f>
        <v>7.8260028999516678</v>
      </c>
      <c r="R39"/>
      <c r="S39"/>
      <c r="T39"/>
    </row>
    <row r="40" spans="1:20" ht="18" x14ac:dyDescent="0.25">
      <c r="A40" s="5"/>
      <c r="B40" s="12">
        <f t="shared" si="9"/>
        <v>46303</v>
      </c>
      <c r="C40" s="59">
        <v>42</v>
      </c>
      <c r="D40" s="13">
        <v>411</v>
      </c>
      <c r="E40" s="13"/>
      <c r="F40" s="13" t="s">
        <v>17</v>
      </c>
      <c r="G40" s="13">
        <v>57</v>
      </c>
      <c r="H40" s="13">
        <v>299</v>
      </c>
      <c r="I40" s="13"/>
      <c r="J40" s="13" t="s">
        <v>17</v>
      </c>
      <c r="K40" s="56">
        <f t="shared" si="6"/>
        <v>99</v>
      </c>
      <c r="L40" s="11">
        <f t="shared" si="6"/>
        <v>710</v>
      </c>
      <c r="M40" s="51">
        <f t="shared" si="7"/>
        <v>9.7857142857142865</v>
      </c>
      <c r="N40" s="51">
        <f t="shared" si="10"/>
        <v>5.2456140350877192</v>
      </c>
      <c r="O40" s="51">
        <f t="shared" si="8"/>
        <v>7.1717171717171722</v>
      </c>
      <c r="P40" s="49">
        <f>SUM((D37+D38+D39+D40+H37+H38+H39+H40)/(C37+C38+C39+C40+G37+G38+G39+G40))</f>
        <v>7.5694915254237287</v>
      </c>
      <c r="Q40" s="50">
        <f>SUM((L36+L37+L38+L39+L40)/(K36+K37+K38+K39+K40))</f>
        <v>7.6448794127927302</v>
      </c>
      <c r="R40"/>
      <c r="S40"/>
      <c r="T40"/>
    </row>
    <row r="41" spans="1:20" ht="18" x14ac:dyDescent="0.25">
      <c r="A41" s="5"/>
      <c r="B41" s="12">
        <f t="shared" si="9"/>
        <v>46310</v>
      </c>
      <c r="C41" s="59">
        <v>81</v>
      </c>
      <c r="D41" s="13">
        <v>497</v>
      </c>
      <c r="E41" s="13"/>
      <c r="F41" s="13" t="s">
        <v>17</v>
      </c>
      <c r="G41" s="13">
        <v>66</v>
      </c>
      <c r="H41" s="13">
        <v>298</v>
      </c>
      <c r="I41" s="13"/>
      <c r="J41" s="13" t="s">
        <v>17</v>
      </c>
      <c r="K41" s="56">
        <f t="shared" si="6"/>
        <v>147</v>
      </c>
      <c r="L41" s="11">
        <f t="shared" si="6"/>
        <v>795</v>
      </c>
      <c r="M41" s="51">
        <f t="shared" si="7"/>
        <v>6.1358024691358022</v>
      </c>
      <c r="N41" s="51">
        <f t="shared" si="10"/>
        <v>4.5151515151515156</v>
      </c>
      <c r="O41" s="51">
        <f t="shared" si="8"/>
        <v>5.408163265306122</v>
      </c>
      <c r="P41" s="49">
        <f>SUM((D37+D38+D39+D40+D41+H37+H38+H39+H40+H41)/(C37+C38+C39+C40+C41+G37+G38+G39+G40+G41))</f>
        <v>6.8506787330316739</v>
      </c>
      <c r="Q41" s="50">
        <f>SUM((L36+L37+L38+L39+L40+L41)/(K36+K37+K38+K39+K40+K41))</f>
        <v>6.9933118652464703</v>
      </c>
      <c r="R41"/>
      <c r="S41"/>
      <c r="T41"/>
    </row>
    <row r="42" spans="1:20" ht="18" x14ac:dyDescent="0.25">
      <c r="A42" s="5"/>
      <c r="B42" s="12">
        <f t="shared" si="9"/>
        <v>46317</v>
      </c>
      <c r="C42" s="59"/>
      <c r="D42" s="13"/>
      <c r="E42" s="13"/>
      <c r="F42" s="13"/>
      <c r="G42" s="13"/>
      <c r="H42" s="13"/>
      <c r="I42" s="13"/>
      <c r="J42" s="13"/>
      <c r="K42" s="56">
        <f t="shared" si="6"/>
        <v>0</v>
      </c>
      <c r="L42" s="11">
        <f t="shared" si="6"/>
        <v>0</v>
      </c>
      <c r="M42" s="51" t="e">
        <f t="shared" si="7"/>
        <v>#DIV/0!</v>
      </c>
      <c r="N42" s="51" t="e">
        <f t="shared" si="10"/>
        <v>#DIV/0!</v>
      </c>
      <c r="O42" s="51" t="e">
        <f t="shared" si="8"/>
        <v>#DIV/0!</v>
      </c>
      <c r="P42" s="49">
        <f>SUM((D37+D38+D39+D40+D41+D42+H37+H38+H39+H40+H41+H42)/(C37+C38+C39+C40+C41+C42+G37+G38+G39+G40+G41+G42))</f>
        <v>6.8506787330316739</v>
      </c>
      <c r="Q42" s="50">
        <f>SUM((L36+L37+L38+L39+L40+L41+L42)/(K36+K37+K38+K39+K40+K41+K42))</f>
        <v>6.9933118652464703</v>
      </c>
      <c r="R42"/>
      <c r="S42"/>
      <c r="T42"/>
    </row>
    <row r="43" spans="1:20" ht="18" x14ac:dyDescent="0.25">
      <c r="A43" s="5"/>
      <c r="B43" s="12">
        <f t="shared" si="9"/>
        <v>46324</v>
      </c>
      <c r="C43" s="59"/>
      <c r="D43" s="13"/>
      <c r="E43" s="13"/>
      <c r="F43" s="13"/>
      <c r="G43" s="13"/>
      <c r="H43" s="13"/>
      <c r="I43" s="13"/>
      <c r="J43" s="13"/>
      <c r="K43" s="56">
        <f t="shared" si="6"/>
        <v>0</v>
      </c>
      <c r="L43" s="11">
        <f t="shared" si="6"/>
        <v>0</v>
      </c>
      <c r="M43" s="51" t="e">
        <f t="shared" si="7"/>
        <v>#DIV/0!</v>
      </c>
      <c r="N43" s="51" t="e">
        <f t="shared" si="10"/>
        <v>#DIV/0!</v>
      </c>
      <c r="O43" s="51" t="e">
        <f t="shared" si="8"/>
        <v>#DIV/0!</v>
      </c>
      <c r="P43" s="49">
        <f>SUM((D37+D38+D39+D40+D41+D42+D43+H37+H38+H39+H40+H41+H42+H43)/(C37+C38+C39+C40+C41+C42+C43+G37+G38+G39+G40+G41+G42+G43))</f>
        <v>6.8506787330316739</v>
      </c>
      <c r="Q43" s="50">
        <f>SUM((L36+L37+L38+L39+L40+L41+L42+L43)/(K36+K37+K38+K39+K40+K41+K42+K43))</f>
        <v>6.9933118652464703</v>
      </c>
      <c r="R43"/>
      <c r="S43"/>
      <c r="T43"/>
    </row>
    <row r="44" spans="1:20" ht="18" x14ac:dyDescent="0.25">
      <c r="A44" s="5"/>
      <c r="B44" s="12">
        <f t="shared" si="9"/>
        <v>46331</v>
      </c>
      <c r="C44" s="59"/>
      <c r="D44" s="13"/>
      <c r="E44" s="13"/>
      <c r="F44" s="13"/>
      <c r="G44" s="13"/>
      <c r="H44" s="13"/>
      <c r="I44" s="13"/>
      <c r="J44" s="13"/>
      <c r="K44" s="56">
        <f t="shared" si="6"/>
        <v>0</v>
      </c>
      <c r="L44" s="11">
        <f t="shared" si="6"/>
        <v>0</v>
      </c>
      <c r="M44" s="51" t="e">
        <f t="shared" si="7"/>
        <v>#DIV/0!</v>
      </c>
      <c r="N44" s="51" t="e">
        <f t="shared" si="10"/>
        <v>#DIV/0!</v>
      </c>
      <c r="O44" s="51" t="e">
        <f t="shared" si="8"/>
        <v>#DIV/0!</v>
      </c>
      <c r="P44" s="49">
        <f>SUM((D37+D38+D39+D40+D41+D42+D43+D44+H37+H38+H39+H40+H41+H42+H43+H44)/(C37+C38+C39+C40+C41+C42+C43+C44+G37+G38+G39+G40+G41+G42+G43+G44))</f>
        <v>6.8506787330316739</v>
      </c>
      <c r="Q44" s="50">
        <f>SUM((L36+L37+L38+L39+L40+L41+L42+L43+L44)/(K36+K37+K38+K39+K40+K41+K42+K43+K44))</f>
        <v>6.9933118652464703</v>
      </c>
      <c r="R44"/>
      <c r="S44"/>
      <c r="T44"/>
    </row>
    <row r="45" spans="1:20" ht="18" x14ac:dyDescent="0.25">
      <c r="A45" s="5"/>
      <c r="B45" s="12">
        <f t="shared" si="9"/>
        <v>46338</v>
      </c>
      <c r="C45" s="59"/>
      <c r="D45" s="13"/>
      <c r="E45" s="13"/>
      <c r="F45" s="13"/>
      <c r="G45" s="13"/>
      <c r="H45" s="13"/>
      <c r="I45" s="13"/>
      <c r="J45" s="13"/>
      <c r="K45" s="56">
        <f t="shared" si="6"/>
        <v>0</v>
      </c>
      <c r="L45" s="11">
        <f t="shared" si="6"/>
        <v>0</v>
      </c>
      <c r="M45" s="51" t="e">
        <f t="shared" si="7"/>
        <v>#DIV/0!</v>
      </c>
      <c r="N45" s="51" t="e">
        <f t="shared" si="10"/>
        <v>#DIV/0!</v>
      </c>
      <c r="O45" s="51" t="e">
        <f t="shared" si="8"/>
        <v>#DIV/0!</v>
      </c>
      <c r="P45" s="49">
        <f>SUM((D37+D38+D39+D40+D41+D42+D43+D44+D45+H37+H38+H39+H40+H41+H42+H43+H44+H45)/(C37+C38+C39+C40+C41+C42+C43+C44+C45+G37+G38+G39+G40+G41+G42+G43+G44+G45))</f>
        <v>6.8506787330316739</v>
      </c>
      <c r="Q45" s="50">
        <f>SUM((L36+L37+L38+L39+L40+L41+L42+L43+L44+L45)/(K36+K37+K38+K39+K40+K41+K42+K43+K44+K45))</f>
        <v>6.9933118652464703</v>
      </c>
      <c r="R45"/>
      <c r="S45"/>
      <c r="T45"/>
    </row>
    <row r="46" spans="1:20" ht="18" x14ac:dyDescent="0.25">
      <c r="A46" s="5"/>
      <c r="B46" s="12">
        <f t="shared" si="9"/>
        <v>46345</v>
      </c>
      <c r="C46" s="59"/>
      <c r="D46" s="13"/>
      <c r="E46" s="13"/>
      <c r="F46" s="13"/>
      <c r="G46" s="13"/>
      <c r="H46" s="13"/>
      <c r="I46" s="13"/>
      <c r="J46" s="13"/>
      <c r="K46" s="56">
        <f t="shared" si="6"/>
        <v>0</v>
      </c>
      <c r="L46" s="11">
        <f t="shared" si="6"/>
        <v>0</v>
      </c>
      <c r="M46" s="51" t="e">
        <f t="shared" si="7"/>
        <v>#DIV/0!</v>
      </c>
      <c r="N46" s="51" t="e">
        <f t="shared" si="10"/>
        <v>#DIV/0!</v>
      </c>
      <c r="O46" s="51" t="e">
        <f t="shared" si="8"/>
        <v>#DIV/0!</v>
      </c>
      <c r="P46" s="49">
        <f>SUM((D37+D38+D39+D40+D41+D42+D43+D44+D45+D46+H37+H38+H39+H40+H41+H42+H43+H44+H45+H46)/(C37+C38+C39+C40+C41+C42+C43+C44+C45+C46+G37+G38+G39+G40+G41+G42+G43+G44+G45+G46))</f>
        <v>6.8506787330316739</v>
      </c>
      <c r="Q46" s="50">
        <f>SUM((L36+L37+L38+L39+L40+L41+L42+L43+L44+L45+L46)/(K36+K37+K38+K39+K40+K41+K42+K43+K44+K45+K46))</f>
        <v>6.9933118652464703</v>
      </c>
      <c r="R46"/>
      <c r="S46"/>
      <c r="T46"/>
    </row>
    <row r="47" spans="1:20" ht="18" x14ac:dyDescent="0.25">
      <c r="A47" s="5"/>
      <c r="B47" s="12">
        <f t="shared" si="9"/>
        <v>46352</v>
      </c>
      <c r="C47" s="59"/>
      <c r="D47" s="13"/>
      <c r="E47" s="13"/>
      <c r="F47" s="13"/>
      <c r="G47" s="13"/>
      <c r="H47" s="13"/>
      <c r="I47" s="13"/>
      <c r="J47" s="13"/>
      <c r="K47" s="56">
        <f t="shared" si="6"/>
        <v>0</v>
      </c>
      <c r="L47" s="11">
        <f t="shared" si="6"/>
        <v>0</v>
      </c>
      <c r="M47" s="51" t="e">
        <f t="shared" si="7"/>
        <v>#DIV/0!</v>
      </c>
      <c r="N47" s="51" t="e">
        <f t="shared" si="10"/>
        <v>#DIV/0!</v>
      </c>
      <c r="O47" s="51" t="e">
        <f t="shared" si="8"/>
        <v>#DIV/0!</v>
      </c>
      <c r="P47" s="49">
        <f>SUM((D37+D38+D39+D40+D41+D42+D43+D44+D45+D46+D47+H37+H38+H39+H40+H41+H42+H43+H44+H45+H46+H47)/(C37+C38+C39+C40+C41+C42+C43+C44+C45+C46+C47+G37+G38+G39+G40+G41+G42+G43+G44+G45+G46+G47))</f>
        <v>6.8506787330316739</v>
      </c>
      <c r="Q47" s="50">
        <f>SUM((L36+L37+L38+L39+L40+L41+L42+L43+L44+L45+L46+L47)/(K36+K37+K38+K39+K40+K41+K42+K43+K44+K45+K46+K47))</f>
        <v>6.9933118652464703</v>
      </c>
      <c r="R47"/>
      <c r="S47"/>
      <c r="T47"/>
    </row>
    <row r="48" spans="1:20" ht="18" x14ac:dyDescent="0.25">
      <c r="A48" s="5"/>
      <c r="B48" s="12">
        <f t="shared" si="9"/>
        <v>46359</v>
      </c>
      <c r="C48" s="59"/>
      <c r="D48" s="13"/>
      <c r="E48" s="13"/>
      <c r="F48" s="13"/>
      <c r="G48" s="13"/>
      <c r="H48" s="13"/>
      <c r="I48" s="13"/>
      <c r="J48" s="13"/>
      <c r="K48" s="56">
        <f t="shared" si="6"/>
        <v>0</v>
      </c>
      <c r="L48" s="11">
        <f t="shared" si="6"/>
        <v>0</v>
      </c>
      <c r="M48" s="51" t="e">
        <f t="shared" si="7"/>
        <v>#DIV/0!</v>
      </c>
      <c r="N48" s="51" t="e">
        <f t="shared" si="10"/>
        <v>#DIV/0!</v>
      </c>
      <c r="O48" s="51" t="e">
        <f t="shared" si="8"/>
        <v>#DIV/0!</v>
      </c>
      <c r="P48" s="49">
        <f>SUM((D37+D38+D39+D40+D41+D42+D43+D44+D45+D46+D47+D48+H37+H38+H39+H40+H41+H42+H43+H44+H45+H46+H47+H48)/(C37+C38+C39+C40+C41+C42+C43+C44+C45+C46+C47+C48+G37+G38+G39+G40+G41+G42+G43+G44+G45+G46+G47+G48))</f>
        <v>6.8506787330316739</v>
      </c>
      <c r="Q48" s="50">
        <f>SUM((L36+L37+L38+L39+L40+L41+L42+L43+L44+L45+L46+L47+L48)/(K36+K37+K38+K39+K40+K41+K42+K43+K44+K45+K46+K47+K48))</f>
        <v>6.9933118652464703</v>
      </c>
      <c r="R48"/>
      <c r="S48"/>
      <c r="T48"/>
    </row>
    <row r="49" spans="1:20" ht="18" x14ac:dyDescent="0.25">
      <c r="A49" s="5"/>
      <c r="B49" s="12">
        <f t="shared" si="9"/>
        <v>46366</v>
      </c>
      <c r="C49" s="59"/>
      <c r="D49" s="13"/>
      <c r="E49" s="13"/>
      <c r="F49" s="13"/>
      <c r="G49" s="13"/>
      <c r="H49" s="13"/>
      <c r="I49" s="13"/>
      <c r="J49" s="13"/>
      <c r="K49" s="56">
        <f t="shared" si="6"/>
        <v>0</v>
      </c>
      <c r="L49" s="11">
        <f t="shared" si="6"/>
        <v>0</v>
      </c>
      <c r="M49" s="51" t="e">
        <f t="shared" si="7"/>
        <v>#DIV/0!</v>
      </c>
      <c r="N49" s="51" t="e">
        <f t="shared" si="10"/>
        <v>#DIV/0!</v>
      </c>
      <c r="O49" s="51" t="e">
        <f t="shared" si="8"/>
        <v>#DIV/0!</v>
      </c>
      <c r="P49" s="49">
        <f>SUM((D37+D38+D39+D40+D41+D42+D43+D44+D45+D46+D47+D48+D49+H37+H38+H39+H40+H41+H42+H43+H44+H45+H46+H47+H48+H49)/(C37+C38+C39+C40+C41+C42+C43+C44+C45+C46+C47+C48+C49+G37+G38+G39+G40+G41+G42+G43+G44+G45+G46+G47+G48+G49))</f>
        <v>6.8506787330316739</v>
      </c>
      <c r="Q49" s="50">
        <f>SUM((L36+L37+L38+L39+L40+L41+L42+L43+L44+L45+L46+L47+L48+L49)/(K36+K37+K38+K39+K40+K41+K42+K43+K44+K45+K46+K47+K48+K49))</f>
        <v>6.9933118652464703</v>
      </c>
      <c r="R49"/>
      <c r="S49"/>
      <c r="T49"/>
    </row>
    <row r="50" spans="1:20" ht="18" x14ac:dyDescent="0.25">
      <c r="A50" s="5"/>
      <c r="B50" s="12">
        <f t="shared" si="9"/>
        <v>46373</v>
      </c>
      <c r="C50" s="59"/>
      <c r="D50" s="13"/>
      <c r="E50" s="13"/>
      <c r="F50" s="13"/>
      <c r="G50" s="13"/>
      <c r="H50" s="13"/>
      <c r="I50" s="13"/>
      <c r="J50" s="13"/>
      <c r="K50" s="56">
        <f t="shared" si="6"/>
        <v>0</v>
      </c>
      <c r="L50" s="11">
        <f t="shared" si="6"/>
        <v>0</v>
      </c>
      <c r="M50" s="51" t="e">
        <f t="shared" si="7"/>
        <v>#DIV/0!</v>
      </c>
      <c r="N50" s="51" t="e">
        <f t="shared" si="10"/>
        <v>#DIV/0!</v>
      </c>
      <c r="O50" s="51" t="e">
        <f t="shared" si="8"/>
        <v>#DIV/0!</v>
      </c>
      <c r="P50" s="49">
        <f>SUM((D37+D38+D39+D40+D41+D42+D43+D44+D45+D46+D47+D48+D49+D50+H37+H38+H39+H40+H41+H42+H43+H44+H45+H46+H47+H48+H49+H50)/(C37+C38+C39+C40+C41+C42+C43+C44+C45+C46+C47+C48+C49+C50+G37+G38+G39+G40+G41+G42+G43+G44+G45+G46+G47+G48+G49+G50))</f>
        <v>6.8506787330316739</v>
      </c>
      <c r="Q50" s="50">
        <f>SUM((L36+L37+L38+L39+L40+L41+L42+L43+L44+L45+L46+L47+L48+L49+L50)/(K36+K37+K38+K39+K40+K41+K42+K43+K44+K45+K46+K47+K48+K49+K50))</f>
        <v>6.9933118652464703</v>
      </c>
      <c r="R50"/>
      <c r="S50"/>
      <c r="T50"/>
    </row>
    <row r="51" spans="1:20" ht="18" x14ac:dyDescent="0.25">
      <c r="A51" s="5"/>
      <c r="B51" s="12">
        <f t="shared" si="9"/>
        <v>46380</v>
      </c>
      <c r="C51" s="59"/>
      <c r="D51" s="13"/>
      <c r="E51" s="13"/>
      <c r="F51" s="13"/>
      <c r="G51" s="13"/>
      <c r="H51" s="13"/>
      <c r="I51" s="13"/>
      <c r="J51" s="13"/>
      <c r="K51" s="56">
        <f t="shared" si="6"/>
        <v>0</v>
      </c>
      <c r="L51" s="11">
        <f t="shared" si="6"/>
        <v>0</v>
      </c>
      <c r="M51" s="51" t="e">
        <f t="shared" si="7"/>
        <v>#DIV/0!</v>
      </c>
      <c r="N51" s="51" t="e">
        <f t="shared" si="10"/>
        <v>#DIV/0!</v>
      </c>
      <c r="O51" s="51" t="e">
        <f t="shared" si="8"/>
        <v>#DIV/0!</v>
      </c>
      <c r="P51" s="49">
        <f>SUM((D37+D38+D39+D40+D41+D42+D43+D44+D45+D46+D47+D48+D49+D50+D51+H37+H38+H39+H40+H41+H42+H43+H44+H45+H46+H47+H48+H49+H50+H51)/(C37+C38+C39+C40+C41+C42+C43+C44+C45+C46+C47+C48+C49+C50+C51+G37+G38+G39+G40+G41+G42+G43+G44+G45+G46+G47+G48+G49+G50+G51))</f>
        <v>6.8506787330316739</v>
      </c>
      <c r="Q51" s="50">
        <f>SUM((L36+L37+L38+L39+L40+L41+L42+L43+L44+L45+L46+L47+L48+L49+L50+L51)/(K36+K37+K38+K39+K40+K41+K42+K43+K44+K45+K46+K47+K48+K49+K50+K51))</f>
        <v>6.9933118652464703</v>
      </c>
      <c r="R51"/>
      <c r="S51"/>
      <c r="T51"/>
    </row>
    <row r="52" spans="1:20" ht="18" x14ac:dyDescent="0.25">
      <c r="A52" s="5"/>
      <c r="B52" s="12">
        <f t="shared" si="9"/>
        <v>46387</v>
      </c>
      <c r="C52" s="59"/>
      <c r="D52" s="13"/>
      <c r="E52" s="13"/>
      <c r="F52" s="13"/>
      <c r="G52" s="13"/>
      <c r="H52" s="13"/>
      <c r="I52" s="13"/>
      <c r="J52" s="13"/>
      <c r="K52" s="56">
        <f t="shared" si="6"/>
        <v>0</v>
      </c>
      <c r="L52" s="11">
        <f t="shared" si="6"/>
        <v>0</v>
      </c>
      <c r="M52" s="51" t="e">
        <f t="shared" si="7"/>
        <v>#DIV/0!</v>
      </c>
      <c r="N52" s="51" t="e">
        <f t="shared" si="10"/>
        <v>#DIV/0!</v>
      </c>
      <c r="O52" s="51" t="e">
        <f t="shared" si="8"/>
        <v>#DIV/0!</v>
      </c>
      <c r="P52" s="49">
        <f>SUM((D37+D38+D39+D40+D41+D42+D43+D44+D45+D46+D47+D48+D49+D50+D51+D52+H37+H38+H39+H40+H41+H42+H43+H44+H45+H46+H47+H48+H49+H50+H51+H52)/(C37+C38+C39+C40+C41+C42+C43+C44+C45+C46+C47+C48+C49+C50+C51+C52+G37+G38+G39+G40+G41+G42+G43+G44+G45+G46+G47+G48+G49+G50+G51+G52))</f>
        <v>6.8506787330316739</v>
      </c>
      <c r="Q52" s="50">
        <f>SUM((L36+L37+L38+L39+L40+L41+L42+L43+L44+L45+L46+L47+L48+L49+L50+L51+L52)/(K36+K37+K38+K39+K40+K41+K42+K43+K44+K45+K46+K47+K48+K49+K50+K51+K52))</f>
        <v>6.9933118652464703</v>
      </c>
      <c r="R52"/>
      <c r="S52"/>
      <c r="T52"/>
    </row>
    <row r="53" spans="1:20" ht="18" x14ac:dyDescent="0.25">
      <c r="A53" s="5"/>
      <c r="B53" s="12">
        <f t="shared" si="9"/>
        <v>46394</v>
      </c>
      <c r="C53" s="59"/>
      <c r="D53" s="13"/>
      <c r="E53" s="13"/>
      <c r="F53" s="13"/>
      <c r="G53" s="13"/>
      <c r="H53" s="13"/>
      <c r="I53" s="13"/>
      <c r="J53" s="13"/>
      <c r="K53" s="56">
        <f t="shared" si="6"/>
        <v>0</v>
      </c>
      <c r="L53" s="11">
        <f t="shared" si="6"/>
        <v>0</v>
      </c>
      <c r="M53" s="51" t="e">
        <f t="shared" si="7"/>
        <v>#DIV/0!</v>
      </c>
      <c r="N53" s="51" t="e">
        <f t="shared" si="10"/>
        <v>#DIV/0!</v>
      </c>
      <c r="O53" s="51" t="e">
        <f t="shared" si="8"/>
        <v>#DIV/0!</v>
      </c>
      <c r="P53" s="49">
        <f>SUM((D37+D38+D39+D40+D41+D42+D43+D44+D45+D46+D47+D48+D49+D50+D51+D52+D53+H37+H38+H39+H40+H41+H42+H43+H44+H45+H46+H47+H48+H49+H50+H51+H52+H53)/(C37+C38+C39+C40+C41+C42+C43+C44+C45+C46+C47+C48+C49+C50+C51+C52+C53+G37+G38+G39+G40+G41+G42+G43+G44+G45+G46+G47+G48+G49+G50+G51+G52+G53))</f>
        <v>6.8506787330316739</v>
      </c>
      <c r="Q53" s="50">
        <f>SUM((L36+L37+L38+L39+L40+L41+L42+L43+L44+L45+L46+L47+L48+L49+L50+L51+L52+L53)/(K36+K37+K38+K39+K40+K41+K42+K43+K44+K45+K46+K47+K48+K49+K50+K51+K52+K53))</f>
        <v>6.9933118652464703</v>
      </c>
      <c r="R53"/>
      <c r="S53"/>
      <c r="T53"/>
    </row>
    <row r="54" spans="1:20" ht="18" x14ac:dyDescent="0.25">
      <c r="A54" s="5"/>
      <c r="B54" s="12">
        <f t="shared" si="9"/>
        <v>46401</v>
      </c>
      <c r="C54" s="59"/>
      <c r="D54" s="13"/>
      <c r="E54" s="13"/>
      <c r="F54" s="13"/>
      <c r="G54" s="13"/>
      <c r="H54" s="13"/>
      <c r="I54" s="13"/>
      <c r="J54" s="13"/>
      <c r="K54" s="56">
        <f t="shared" si="6"/>
        <v>0</v>
      </c>
      <c r="L54" s="11">
        <f t="shared" si="6"/>
        <v>0</v>
      </c>
      <c r="M54" s="51" t="e">
        <f t="shared" si="7"/>
        <v>#DIV/0!</v>
      </c>
      <c r="N54" s="51" t="e">
        <f t="shared" si="10"/>
        <v>#DIV/0!</v>
      </c>
      <c r="O54" s="51" t="e">
        <f t="shared" si="8"/>
        <v>#DIV/0!</v>
      </c>
      <c r="P54" s="49">
        <f>SUM((D37+D38+D39+D40+D41+D42+D43+D44+D45+D46+D47+D48+D49+D50+D51+D52+D53+D54+H37+H38+H39+H40+H41+H42+H43+H44+H45+H46+H47+H48+H49+H50+H51+H52+H53+H54)/(C37+C38+C39+C40+C41+C42+C43+C44+C45+C46+C47+C48+C49+C50+C51+C52+C53+C54+G37+G38+G39+G40+G41+G42+G43+G44+G45+G46+G47+G48+G49+G50+G51+G52+G53+G54))</f>
        <v>6.8506787330316739</v>
      </c>
      <c r="Q54" s="50">
        <f>SUM((L36+L37+L38+L39+L40+L41+L42+L43+L44+L45+L46+L47+L48+L49+L50+L51+L52+L53+L54)/(K36+K37+K38+K39+K40+K41+K42+K43+K44+K45+K46+K47+K48+K49+K50+K51+K52+K53+K54))</f>
        <v>6.9933118652464703</v>
      </c>
      <c r="R54"/>
      <c r="S54"/>
      <c r="T54"/>
    </row>
    <row r="55" spans="1:20" ht="18" x14ac:dyDescent="0.25">
      <c r="A55" s="5"/>
      <c r="B55" s="12">
        <f>SUM(B54+7)</f>
        <v>46408</v>
      </c>
      <c r="C55" s="59"/>
      <c r="D55" s="13"/>
      <c r="E55" s="13"/>
      <c r="F55" s="13"/>
      <c r="G55" s="13"/>
      <c r="H55" s="13"/>
      <c r="I55" s="13"/>
      <c r="J55" s="13"/>
      <c r="K55" s="56">
        <f t="shared" si="6"/>
        <v>0</v>
      </c>
      <c r="L55" s="11">
        <f t="shared" si="6"/>
        <v>0</v>
      </c>
      <c r="M55" s="51" t="e">
        <f t="shared" si="7"/>
        <v>#DIV/0!</v>
      </c>
      <c r="N55" s="51" t="e">
        <f t="shared" si="10"/>
        <v>#DIV/0!</v>
      </c>
      <c r="O55" s="51" t="e">
        <f t="shared" si="8"/>
        <v>#DIV/0!</v>
      </c>
      <c r="P55" s="49">
        <f>SUM((D37+D38+D39+D40+D41+D42+D43+D44+D45+D46+D47+D48+D49+D50+D51+D52+D53+D54+D55+H37+H38+H39+H40+H41+H42+H43+H44+H45+H46+H47+H48+H49+H50+H51+H52+H53+H54+H55)/(C37+C38+C39+C40+C41+C42+C43+C44+C45+C46+C47+C48+C49+C50+C51+C52+C53+C54+C55+G37+G38+G39+G40+G41+G42+G43+G44+G45+G46+G47+G48+G49+G50+G51+G52+G53+G54+G55))</f>
        <v>6.8506787330316739</v>
      </c>
      <c r="Q55" s="50">
        <f>SUM((L36+L37+L38+L39+L40+L41+L42+L43+L44+L45+L46+L47+L48+L49+L50+L51+L52+L53+L54+L55)/(K36+K37+K38+K39+K40+K41+K42+K43+K44+K45+K46+K47+K48+K49+K50+K51+K52+K53+K54+K55))</f>
        <v>6.9933118652464703</v>
      </c>
      <c r="R55"/>
      <c r="S55"/>
      <c r="T55"/>
    </row>
    <row r="56" spans="1:20" ht="18" x14ac:dyDescent="0.25">
      <c r="A56" s="5"/>
      <c r="B56" s="12">
        <f>SUM(B55+7)</f>
        <v>46415</v>
      </c>
      <c r="C56" s="59"/>
      <c r="D56" s="13"/>
      <c r="E56" s="13"/>
      <c r="F56" s="13"/>
      <c r="G56" s="13"/>
      <c r="H56" s="13"/>
      <c r="I56" s="13"/>
      <c r="J56" s="13"/>
      <c r="K56" s="56">
        <f t="shared" si="6"/>
        <v>0</v>
      </c>
      <c r="L56" s="11">
        <f t="shared" si="6"/>
        <v>0</v>
      </c>
      <c r="M56" s="51" t="e">
        <f t="shared" si="7"/>
        <v>#DIV/0!</v>
      </c>
      <c r="N56" s="51" t="e">
        <f t="shared" si="10"/>
        <v>#DIV/0!</v>
      </c>
      <c r="O56" s="51" t="e">
        <f t="shared" si="8"/>
        <v>#DIV/0!</v>
      </c>
      <c r="P56" s="49">
        <f>SUM((D37+D38+D39+D40+D41+D42+D43+D44+D45+D46+D47+D48+D49+D50+D51+D52+D53+D54+D55+D56+H37+H38+H39+H40+H41+H42+H43+H44+H45+H46+H47+H48+H49+H50+H51+H52+H53+H54+H55+H56)/(C37+C38+C39+C40+C41+C42+C43+C44+C45+C46+C47+C48+C49+C50+C51+C52+C53+C54+C55+C56+G37+G38+G39+G40+G41+G42+G43+G44+G45+G46+G47+G48+G49+G50+G51+G52+G53+G54+G55+G56))</f>
        <v>6.8506787330316739</v>
      </c>
      <c r="Q56" s="50">
        <f>SUM((L36+L37+L38+L39+L40+L41+L42+L43+L44+L45+L46+L47+L48+L49+L50+L51+L52+L53+L54+L55+L56)/(K36+K37+K38+K39+K40+K41+K42+K43+K44+K45+K46+K47+K48+K49+K50+K51+K52+K53+K54+K55+K56))</f>
        <v>6.9933118652464703</v>
      </c>
      <c r="R56"/>
      <c r="S56"/>
      <c r="T56"/>
    </row>
    <row r="57" spans="1:20" ht="18" x14ac:dyDescent="0.25">
      <c r="A57" s="5"/>
      <c r="B57" s="12"/>
      <c r="C57" s="59"/>
      <c r="D57" s="13"/>
      <c r="E57" s="13"/>
      <c r="F57" s="13"/>
      <c r="G57" s="13"/>
      <c r="H57" s="13"/>
      <c r="I57" s="13"/>
      <c r="J57" s="13"/>
      <c r="K57" s="56">
        <f t="shared" si="6"/>
        <v>0</v>
      </c>
      <c r="L57" s="11">
        <f t="shared" si="6"/>
        <v>0</v>
      </c>
      <c r="M57" s="51" t="e">
        <f t="shared" si="7"/>
        <v>#DIV/0!</v>
      </c>
      <c r="N57" s="51" t="e">
        <f t="shared" si="10"/>
        <v>#DIV/0!</v>
      </c>
      <c r="O57" s="51" t="e">
        <f t="shared" si="8"/>
        <v>#DIV/0!</v>
      </c>
      <c r="P57" s="49">
        <f>SUM((D37+D38+D39+D40+D41+D42+D43+D44+D45+D46+D47+D48+D49+D50+D51+D52+D53+D54+D55+D56+D57+H37+H38+H39+H40+H41+H42+H43+H44+H45+H46+H47+H48+H49+H50+H51+H52+H53+H54+H55+H56+H57)/(C37+C38+C39+C40+C41+C42+C43+C44+C45+C46+C47+C48+C49+C50+C51+C52+C53+C54+C55+C56+C57+G37+G38+G39+G40+G41+G42+G43+G44+G45+G46+G47+G48+G49+G50+G51+G52+G53+G54+G55+G56+G57))</f>
        <v>6.8506787330316739</v>
      </c>
      <c r="Q57" s="50">
        <f>SUM((L36+L37+L38+L39+L40+L41+L42+L43+L44+L45+L46+L47+L48+L49+L50+L51+L52+L53+L54+L55+L56+L57)/(K36+K37+K38+K39+K40+K41+K42+K43+K44+K45+K46+K47+K48+K49+K50+K51+K52+K53+K54+K55+K56+K57))</f>
        <v>6.9933118652464703</v>
      </c>
      <c r="R57"/>
      <c r="S57"/>
      <c r="T57"/>
    </row>
    <row r="58" spans="1:20" ht="18" x14ac:dyDescent="0.25">
      <c r="A58" s="5"/>
      <c r="B58" s="12"/>
      <c r="C58" s="59"/>
      <c r="D58" s="13"/>
      <c r="E58" s="13"/>
      <c r="F58" s="13"/>
      <c r="G58" s="13"/>
      <c r="H58" s="13"/>
      <c r="I58" s="13"/>
      <c r="J58" s="13"/>
      <c r="K58" s="56">
        <f t="shared" si="6"/>
        <v>0</v>
      </c>
      <c r="L58" s="11">
        <f t="shared" si="6"/>
        <v>0</v>
      </c>
      <c r="M58" s="51" t="e">
        <f t="shared" si="7"/>
        <v>#DIV/0!</v>
      </c>
      <c r="N58" s="51" t="e">
        <f t="shared" si="10"/>
        <v>#DIV/0!</v>
      </c>
      <c r="O58" s="51" t="e">
        <f t="shared" si="8"/>
        <v>#DIV/0!</v>
      </c>
      <c r="P58" s="49">
        <f>SUM((D37+D38+D39+D40+D41+D42+D43+D44+D45+D46+D47+D48+D49+D50+D51+D52+D53+D54+D55+D56+D57+D58+H37+H38+H39+H40+H41+H42+H43+H44+H45+H46+H47+H48+H49+H50+H51+H52+H53+H54+H55+H56+H57+H58)/(C37+C38+C39+C40+C41+C42+C43+C44+C45+C46+C47+C48+C49+C50+C51+C52+C53+C54+C55+C56+C57+C58+G37+G38+G39+G40+G41+G42+G43+G44+G45+G46+G47+G48+G49+G50+G51+G52+G53+G54+G55+G56+G57+G58))</f>
        <v>6.8506787330316739</v>
      </c>
      <c r="Q58" s="50">
        <f>SUM((L36+L37+L38+L39+L40+L41+L42+L43+L44+L45+L46+L47+L48+L49+L50+L51+L52+L53+L54+L55+L56+L57+L58)/(K36+K37+K38+K39+K40+K41+K42+K43+K44+K45+K46+K47+K48+K49+K50+K51+K52+K53+K54+K55+K56+K57+K58))</f>
        <v>6.9933118652464703</v>
      </c>
      <c r="R58"/>
      <c r="S58"/>
      <c r="T58"/>
    </row>
    <row r="59" spans="1:20" ht="18" x14ac:dyDescent="0.25">
      <c r="A59" s="5"/>
      <c r="B59" s="12"/>
      <c r="C59" s="59"/>
      <c r="D59" s="13"/>
      <c r="E59" s="13"/>
      <c r="F59" s="13"/>
      <c r="G59" s="13"/>
      <c r="H59" s="13"/>
      <c r="I59" s="13"/>
      <c r="J59" s="13"/>
      <c r="K59" s="56">
        <f t="shared" si="6"/>
        <v>0</v>
      </c>
      <c r="L59" s="11">
        <f t="shared" si="6"/>
        <v>0</v>
      </c>
      <c r="M59" s="51" t="e">
        <f t="shared" si="7"/>
        <v>#DIV/0!</v>
      </c>
      <c r="N59" s="51" t="e">
        <f t="shared" si="10"/>
        <v>#DIV/0!</v>
      </c>
      <c r="O59" s="51" t="e">
        <f t="shared" si="8"/>
        <v>#DIV/0!</v>
      </c>
      <c r="P59" s="49">
        <f>SUM((D37+D38+D39+D40+D41+D42+D43+D44+D45+D46+D47+D48+D49+D50+D51+D52+D53+D54+D55+D56+D57+D58+D59+H37+H38+H39+H40+H41+H42+H43+H44+H45+H46+H47+H48+H49+H50+H51+H52+H53+H54+H55+H56+H57+H58+H59)/(C37+C38+C39+C40+C41+C42+C43+C44+C45+C46+C47+C48+C49+C50+C51+C52+C53+C54+C55+C56+C57+C58+C59+G37+G38+G39+G40+G41+G42+G43+G44+G45+G46+G47+G48+G49+G50+G51+G52+G53+G54+G55+G56+G57+G58+G59))</f>
        <v>6.8506787330316739</v>
      </c>
      <c r="Q59" s="50">
        <f>SUM((L36+L37+L38+L39+L40+L41+L42+L43+L44+L45+L46+L47+L48+L49+L50+L51+L52+L53+L54+L55+L56+L57+L58+L59)/(K36+K37+K38+K39+K40+K41+K42+K43+K44+K45+K46+K47+K48+K49+K50+K51+K52+K53+K54+K55+K56+K57+K58+K59))</f>
        <v>6.9933118652464703</v>
      </c>
      <c r="R59"/>
      <c r="S59"/>
      <c r="T59"/>
    </row>
    <row r="60" spans="1:20" ht="18" x14ac:dyDescent="0.25">
      <c r="A60" s="5"/>
      <c r="B60" s="12"/>
      <c r="C60" s="59"/>
      <c r="D60" s="13"/>
      <c r="E60" s="13"/>
      <c r="F60" s="13"/>
      <c r="G60" s="13"/>
      <c r="H60" s="13"/>
      <c r="I60" s="13"/>
      <c r="J60" s="13"/>
      <c r="K60" s="56">
        <f t="shared" si="6"/>
        <v>0</v>
      </c>
      <c r="L60" s="11">
        <f t="shared" si="6"/>
        <v>0</v>
      </c>
      <c r="M60" s="51" t="e">
        <f t="shared" si="7"/>
        <v>#DIV/0!</v>
      </c>
      <c r="N60" s="51" t="e">
        <f t="shared" si="10"/>
        <v>#DIV/0!</v>
      </c>
      <c r="O60" s="51" t="e">
        <f t="shared" si="8"/>
        <v>#DIV/0!</v>
      </c>
      <c r="P60" s="49">
        <f>SUM((D37+D38+D39+D40+D41+D42+D43+D44+D45+D46+D47+D48+D49+D50+D51+D52+D53+D54+D55+D56+D57+D58+D59+D60+H37+H38+H39+H40+H41+H42+H43+H44+H45+H46+H47+H48+H49+H50+H51+H52+H53+H54+H55+H56+H57+H58+H59+H60)/(C37+C38+C39+C40+C41+C42+C43+C44+C45+C46+C47+C48+C49+C50+C51+C52+C53+C54+C55+C56+C57+C58+C59+C60+G37+G38+G39+G40+G41+G42+G43+G44+G45+G46+G47+G48+G49+G50+G51+G52+G53+G54+G55+G56+G57+G58+G59+G60))</f>
        <v>6.8506787330316739</v>
      </c>
      <c r="Q60" s="50">
        <f>SUM((L36+L37+L38+L39+L40+L41+L42+L43+L44+L45+L46+L47+L48+L49+L50+L51+L52+L53+L54+L55+L56+L57+L58+L59+L60)/(K36+K37+K38+K39+K40+K41+K42+K43+K44+K45+K46+K47+K48+K49+K50+K51+K52+K53+K54+K55+K56+K57+K58+K59+K60))</f>
        <v>6.9933118652464703</v>
      </c>
      <c r="R60"/>
      <c r="S60"/>
      <c r="T60"/>
    </row>
    <row r="61" spans="1:20" ht="18" x14ac:dyDescent="0.25">
      <c r="A61" s="5"/>
      <c r="B61" s="12"/>
      <c r="C61" s="59"/>
      <c r="D61" s="13"/>
      <c r="E61" s="13"/>
      <c r="F61" s="13"/>
      <c r="G61" s="13"/>
      <c r="H61" s="13"/>
      <c r="I61" s="13"/>
      <c r="J61" s="13"/>
      <c r="K61" s="56">
        <f t="shared" si="6"/>
        <v>0</v>
      </c>
      <c r="L61" s="11">
        <f t="shared" si="6"/>
        <v>0</v>
      </c>
      <c r="M61" s="51" t="e">
        <f t="shared" si="7"/>
        <v>#DIV/0!</v>
      </c>
      <c r="N61" s="51" t="e">
        <f t="shared" si="10"/>
        <v>#DIV/0!</v>
      </c>
      <c r="O61" s="51" t="e">
        <f t="shared" si="8"/>
        <v>#DIV/0!</v>
      </c>
      <c r="P61" s="49">
        <f>SUM((D37+D38+D39+D40+D41+D42+D43+D44+D45+D46+D47+D48+D49+D50+D51+D52+D53+D54+D55+D56+D57+D58+D59+D60+D61+H37+H38+H39+H40+H41+H42+H43+H44+H45+H46+H47+H48+H49+H50+H51+H52+H53+H54+H55+H56+H57+H58+H59+H60+H61)/(C37+C38+C39+C40+C41+C42+C43+C44+C45+C46+C47+C48+C49+C50+C51+C52+C53+C54+C55+C56+C57+C58+C59+C60+C61+G37+G38+G39+G40+G41+G42+G43+G44+G45+G46+G47+G48+G49+G50+G51+G52+G53+G54+G55+G56+G57+G58+G59+G60+G61))</f>
        <v>6.8506787330316739</v>
      </c>
      <c r="Q61" s="50">
        <f>SUM((L36+L37+L38+L39+L40+L41+L42+L43+L44+L45+L46+L47+L48+L49+L50+L51+L52+L53+L54+L55+L56+L57+L58+L59+L60+L61)/(K36+K37+K38+K39+K40+K41+K42+K43+K44+K45+K46+K47+K48+K49+K50+K51+K52+K53+K54+K55+K56+K57+K58+K59+K60+K61))</f>
        <v>6.9933118652464703</v>
      </c>
      <c r="R61"/>
      <c r="S61"/>
      <c r="T61"/>
    </row>
    <row r="62" spans="1:20" ht="18" x14ac:dyDescent="0.25">
      <c r="A62" s="5"/>
      <c r="B62" s="15"/>
      <c r="C62" s="59"/>
      <c r="D62" s="13"/>
      <c r="E62" s="13"/>
      <c r="F62" s="13"/>
      <c r="G62" s="13"/>
      <c r="H62" s="13"/>
      <c r="I62" s="13"/>
      <c r="J62" s="13"/>
      <c r="K62" s="56">
        <f t="shared" si="6"/>
        <v>0</v>
      </c>
      <c r="L62" s="11">
        <f t="shared" si="6"/>
        <v>0</v>
      </c>
      <c r="M62" s="51" t="e">
        <f t="shared" si="7"/>
        <v>#DIV/0!</v>
      </c>
      <c r="N62" s="51" t="e">
        <f t="shared" si="10"/>
        <v>#DIV/0!</v>
      </c>
      <c r="O62" s="51" t="e">
        <f t="shared" si="8"/>
        <v>#DIV/0!</v>
      </c>
      <c r="P62" s="49">
        <f>SUM((D37+D38+D39+D40+D41+D42+D43+D44+D45+D46+D47+D48+D49+D50+D51+D52+D53+D54+D55+D56+D57+D58+D59+D60+D61+D62+H37+H38+H39+H40+H41+H42+H43+H44+H45+H46+H47+H48+H49+H50+H51+H52+H53+H54+H55+H56+H57+H58+H59+H60+H61+H62)/(C37+C38+C39+C40+C41+C42+C43+C44+C45+C46+C47+C48+C49+C50+C51+C52+C53+C54+C55+C56+C57+C58+C59+C60+C61+C62+G37+G38+G39+G40+G41+G42+G43+G44+G45+G46+G47+G48+G49+G50+G51+G52+G53+G54+G55+G56+G57+G58+G59+G60+G61+G62))</f>
        <v>6.8506787330316739</v>
      </c>
      <c r="Q62" s="50">
        <f>SUM((L36+L37+L38+L39+L40+L41+L42+L43+L44+L45+L46+L47+L48+L49+L50+L51+L52+L53+L54+L55+L56+L57+L58+L59+L60+L61+L62)/(K36+K37+K38+K39+K40+K41+K42+K43+K44+K45+K46+K47+K48+K49+K50+K51+K52+K53+K54+K55+K56+K57+K58+K59+K60+K61+K62))</f>
        <v>6.9933118652464703</v>
      </c>
      <c r="R62"/>
      <c r="S62"/>
      <c r="T62"/>
    </row>
    <row r="63" spans="1:20" ht="18" x14ac:dyDescent="0.25">
      <c r="A63" s="5"/>
      <c r="B63" s="15"/>
      <c r="C63" s="59"/>
      <c r="D63" s="13"/>
      <c r="E63" s="13"/>
      <c r="F63" s="13"/>
      <c r="G63" s="13"/>
      <c r="H63" s="13"/>
      <c r="I63" s="13"/>
      <c r="J63" s="13"/>
      <c r="K63" s="56">
        <f t="shared" si="6"/>
        <v>0</v>
      </c>
      <c r="L63" s="11">
        <f t="shared" si="6"/>
        <v>0</v>
      </c>
      <c r="M63" s="51" t="e">
        <f t="shared" si="7"/>
        <v>#DIV/0!</v>
      </c>
      <c r="N63" s="51" t="e">
        <f t="shared" si="10"/>
        <v>#DIV/0!</v>
      </c>
      <c r="O63" s="51" t="e">
        <f t="shared" si="8"/>
        <v>#DIV/0!</v>
      </c>
      <c r="P63" s="49">
        <f>SUM((D37+D38+D39+D40+D41+D42+D43+D44+D45+D46+D47+D48+D49+D50+D51+D52+D53+D54+D55+D56+D57+D58+D59+D60+D61+D62+D63+H37+H38+H39+H40+H41+H42+H43+H44+H45+H46+H47+H48+H49+H50+H51+H52+H53+H54+H55+H56+H57+H58+H59+H60+H61+H62+H63)/(C37+C38+C39+C40+C41+C42+C43+C44+C45+C46+C47+C48+C49+C50+C51+C52+C53+C54+C55+C56+C57+C58+C59+C60+C61+C62+C63+G37+G38+G39+G40+G41+G42+G43+G44+G45+G46+G47+G48+G49+G50+G51+G52+G53+G54+G55+G56+G57+G58+G59+G60+G61+G62+G63))</f>
        <v>6.8506787330316739</v>
      </c>
      <c r="Q63" s="50">
        <f>SUM((L36+L37+L38+L39+L40+L41+L42+L43+L44+L45+L46+L47+L48+L49+L50+L51+L52+L53+L54+L55+L56+L57+L58+L59+L60+L61+L62+L63)/(K36+K37+K38+K39+K40+K41+K42+K43+K44+K45+K46+K47+K48+K49+K50+K51+K52+K53+K54+K55+K56+K57+K58+K59+K60+K61+K62+K63))</f>
        <v>6.9933118652464703</v>
      </c>
      <c r="R63"/>
      <c r="S63"/>
      <c r="T63"/>
    </row>
    <row r="64" spans="1:20" ht="18" x14ac:dyDescent="0.25">
      <c r="A64" s="5"/>
      <c r="B64" s="8"/>
      <c r="C64" s="61"/>
      <c r="D64" s="14"/>
      <c r="E64" s="14"/>
      <c r="F64" s="14"/>
      <c r="G64" s="14"/>
      <c r="H64" s="14"/>
      <c r="I64" s="14"/>
      <c r="J64" s="14"/>
      <c r="K64" s="67"/>
      <c r="L64" s="8"/>
      <c r="M64" s="46"/>
      <c r="N64" s="46"/>
      <c r="O64" s="46"/>
      <c r="P64" s="46"/>
      <c r="Q64" s="48"/>
      <c r="R64"/>
      <c r="S64"/>
      <c r="T64"/>
    </row>
    <row r="65" spans="1:20" ht="18.75" thickBot="1" x14ac:dyDescent="0.3">
      <c r="A65" s="5"/>
      <c r="B65" s="8"/>
      <c r="C65" s="61"/>
      <c r="D65" s="14"/>
      <c r="E65" s="14"/>
      <c r="F65" s="14"/>
      <c r="G65" s="14"/>
      <c r="H65" s="14"/>
      <c r="I65" s="14"/>
      <c r="J65" s="14"/>
      <c r="K65" s="67"/>
      <c r="L65" s="8"/>
      <c r="M65" s="46"/>
      <c r="N65" s="46"/>
      <c r="O65" s="46"/>
      <c r="P65" s="46"/>
      <c r="Q65" s="48"/>
      <c r="R65"/>
      <c r="S65"/>
      <c r="T65"/>
    </row>
    <row r="66" spans="1:20" ht="19.5" thickTop="1" thickBot="1" x14ac:dyDescent="0.3">
      <c r="A66" s="17" t="s">
        <v>18</v>
      </c>
      <c r="B66" s="19"/>
      <c r="C66" s="70">
        <f>Q63</f>
        <v>6.9933118652464703</v>
      </c>
      <c r="D66" s="20"/>
      <c r="E66" s="20">
        <f>COUNTA(E37:E63)</f>
        <v>1</v>
      </c>
      <c r="F66" s="20">
        <f t="shared" ref="F66:J66" si="11">COUNTA(F37:F63)</f>
        <v>3</v>
      </c>
      <c r="G66" s="20"/>
      <c r="H66" s="20"/>
      <c r="I66" s="20">
        <f t="shared" si="11"/>
        <v>1</v>
      </c>
      <c r="J66" s="20">
        <f t="shared" si="11"/>
        <v>3</v>
      </c>
      <c r="K66" s="68">
        <f>SUM(K36:K63)</f>
        <v>504.625</v>
      </c>
      <c r="L66" s="68">
        <f>SUM(L36:L63)</f>
        <v>3529</v>
      </c>
      <c r="M66" s="52"/>
      <c r="N66" s="52"/>
      <c r="O66" s="53"/>
      <c r="P66" s="53"/>
      <c r="Q66" s="48"/>
      <c r="R66"/>
      <c r="S66"/>
      <c r="T66"/>
    </row>
    <row r="67" spans="1:20" ht="18" x14ac:dyDescent="0.25">
      <c r="A67" s="5"/>
      <c r="B67" s="5"/>
      <c r="C67" s="60"/>
      <c r="D67" s="16"/>
      <c r="E67" s="16"/>
      <c r="F67" s="16"/>
      <c r="G67" s="16"/>
      <c r="H67" s="16"/>
      <c r="I67" s="16"/>
      <c r="J67" s="16"/>
      <c r="K67" s="69"/>
      <c r="L67" s="5"/>
      <c r="M67" s="48"/>
      <c r="N67" s="48"/>
      <c r="O67" s="48"/>
      <c r="P67" s="48"/>
      <c r="Q67" s="48"/>
      <c r="R67"/>
      <c r="S67"/>
      <c r="T67"/>
    </row>
    <row r="68" spans="1:20" ht="18" x14ac:dyDescent="0.25">
      <c r="A68" s="5" t="s">
        <v>61</v>
      </c>
      <c r="B68" s="5"/>
      <c r="C68" s="60"/>
      <c r="D68" s="16"/>
      <c r="E68" s="16"/>
      <c r="F68" s="16"/>
      <c r="G68" s="16"/>
      <c r="H68" s="16"/>
      <c r="I68" s="16"/>
      <c r="J68" s="16"/>
      <c r="K68" s="69"/>
      <c r="L68" s="5"/>
      <c r="M68" s="48"/>
      <c r="N68" s="48"/>
      <c r="O68" s="48"/>
      <c r="P68" s="48"/>
      <c r="Q68" s="48"/>
      <c r="R68"/>
      <c r="S68"/>
      <c r="T68"/>
    </row>
    <row r="69" spans="1:20" ht="18" x14ac:dyDescent="0.25">
      <c r="A69" s="5"/>
      <c r="B69" s="9" t="s">
        <v>16</v>
      </c>
      <c r="C69" s="55">
        <f>SUM(D69/10.04)</f>
        <v>49.900398406374507</v>
      </c>
      <c r="D69" s="10">
        <v>501</v>
      </c>
      <c r="E69" s="10"/>
      <c r="F69" s="10"/>
      <c r="G69" s="10"/>
      <c r="H69" s="10"/>
      <c r="I69" s="10"/>
      <c r="J69" s="10"/>
      <c r="K69" s="56">
        <f>C69</f>
        <v>49.900398406374507</v>
      </c>
      <c r="L69" s="11">
        <f>SUM(D69+H69)</f>
        <v>501</v>
      </c>
      <c r="M69" s="49">
        <f>SUM(D69/C69)</f>
        <v>10.039999999999999</v>
      </c>
      <c r="N69" s="46" t="e">
        <f>SUM(H69/G69)</f>
        <v>#DIV/0!</v>
      </c>
      <c r="O69" s="49">
        <f>SUM(L69/K69)</f>
        <v>10.039999999999999</v>
      </c>
      <c r="P69" s="49">
        <f>SUM((D69+H69)/(C69+G69))</f>
        <v>10.039999999999999</v>
      </c>
      <c r="Q69" s="50">
        <f>SUM(L69/K69)</f>
        <v>10.039999999999999</v>
      </c>
      <c r="R69"/>
      <c r="S69"/>
      <c r="T69"/>
    </row>
    <row r="70" spans="1:20" ht="18" x14ac:dyDescent="0.25">
      <c r="A70" s="5"/>
      <c r="B70" s="12">
        <v>46282</v>
      </c>
      <c r="C70" s="59">
        <v>67</v>
      </c>
      <c r="D70" s="13">
        <v>601</v>
      </c>
      <c r="E70" s="13" t="s">
        <v>17</v>
      </c>
      <c r="F70" s="13"/>
      <c r="G70" s="13">
        <v>21</v>
      </c>
      <c r="H70" s="13">
        <v>213</v>
      </c>
      <c r="I70" s="13"/>
      <c r="J70" s="13" t="s">
        <v>17</v>
      </c>
      <c r="K70" s="56">
        <f>SUM(C70+G70)</f>
        <v>88</v>
      </c>
      <c r="L70" s="11">
        <f>SUM(D70+H70)</f>
        <v>814</v>
      </c>
      <c r="M70" s="49">
        <f>SUM(D70/C70)</f>
        <v>8.9701492537313428</v>
      </c>
      <c r="N70" s="49">
        <f>SUM(H70/G70)</f>
        <v>10.142857142857142</v>
      </c>
      <c r="O70" s="49">
        <f>SUM(L70/K70)</f>
        <v>9.25</v>
      </c>
      <c r="P70" s="49">
        <f>SUM((D70+H70)/(C70+G70))</f>
        <v>9.25</v>
      </c>
      <c r="Q70" s="50">
        <f>SUM((L69+L70)/(K69+K70))</f>
        <v>9.5358680264640459</v>
      </c>
      <c r="R70"/>
      <c r="S70"/>
      <c r="T70"/>
    </row>
    <row r="71" spans="1:20" ht="18" x14ac:dyDescent="0.25">
      <c r="A71" s="5"/>
      <c r="B71" s="12">
        <f>SUM(B70+7)</f>
        <v>46289</v>
      </c>
      <c r="C71" s="59">
        <v>41</v>
      </c>
      <c r="D71" s="13">
        <v>541</v>
      </c>
      <c r="E71" s="13" t="s">
        <v>17</v>
      </c>
      <c r="F71" s="13"/>
      <c r="G71" s="13">
        <v>27</v>
      </c>
      <c r="H71" s="13">
        <v>170</v>
      </c>
      <c r="I71" s="13"/>
      <c r="J71" s="13" t="s">
        <v>17</v>
      </c>
      <c r="K71" s="56">
        <f t="shared" ref="K71:K96" si="12">SUM(C71+G71)</f>
        <v>68</v>
      </c>
      <c r="L71" s="11">
        <f t="shared" ref="L71:L96" si="13">SUM(D71+H71)</f>
        <v>711</v>
      </c>
      <c r="M71" s="51">
        <f t="shared" ref="M71:M96" si="14">SUM(D71/C71)</f>
        <v>13.195121951219512</v>
      </c>
      <c r="N71" s="51">
        <f>SUM(H71/G71)</f>
        <v>6.2962962962962967</v>
      </c>
      <c r="O71" s="51">
        <f t="shared" ref="O71:O96" si="15">SUM(L71/K71)</f>
        <v>10.455882352941176</v>
      </c>
      <c r="P71" s="49">
        <f>SUM((D70+D71+H70+H71)/(C70+C71+G70+G71))</f>
        <v>9.7756410256410255</v>
      </c>
      <c r="Q71" s="50">
        <f>SUM((L69+L70+L71)/(K69+K70+K71))</f>
        <v>9.8397089839592891</v>
      </c>
      <c r="R71"/>
      <c r="S71"/>
      <c r="T71"/>
    </row>
    <row r="72" spans="1:20" ht="18" x14ac:dyDescent="0.25">
      <c r="A72" s="5"/>
      <c r="B72" s="12">
        <f t="shared" ref="B72:B87" si="16">SUM(B71+7)</f>
        <v>46296</v>
      </c>
      <c r="C72" s="59">
        <v>43</v>
      </c>
      <c r="D72" s="13">
        <v>521</v>
      </c>
      <c r="E72" s="13" t="s">
        <v>17</v>
      </c>
      <c r="F72" s="13"/>
      <c r="G72" s="13">
        <v>24</v>
      </c>
      <c r="H72" s="13">
        <v>301</v>
      </c>
      <c r="I72" s="13" t="s">
        <v>17</v>
      </c>
      <c r="J72" s="13"/>
      <c r="K72" s="56">
        <f t="shared" si="12"/>
        <v>67</v>
      </c>
      <c r="L72" s="11">
        <f t="shared" si="13"/>
        <v>822</v>
      </c>
      <c r="M72" s="51">
        <f t="shared" si="14"/>
        <v>12.116279069767442</v>
      </c>
      <c r="N72" s="51">
        <f t="shared" ref="N72:N96" si="17">SUM(H72/G72)</f>
        <v>12.541666666666666</v>
      </c>
      <c r="O72" s="51">
        <f t="shared" si="15"/>
        <v>12.26865671641791</v>
      </c>
      <c r="P72" s="49">
        <f>SUM((D70+D71+D72+H70+H71+H72)/(C70+C71+C72+G70+G71+G72))</f>
        <v>10.524663677130045</v>
      </c>
      <c r="Q72" s="50">
        <f>SUM((L69+L70+L71+L72)/(K69+K70+K71+K72))</f>
        <v>10.43604192823148</v>
      </c>
      <c r="R72"/>
      <c r="S72"/>
      <c r="T72"/>
    </row>
    <row r="73" spans="1:20" ht="18" x14ac:dyDescent="0.25">
      <c r="A73" s="5"/>
      <c r="B73" s="12">
        <f t="shared" si="16"/>
        <v>46303</v>
      </c>
      <c r="C73" s="59">
        <v>46</v>
      </c>
      <c r="D73" s="13">
        <v>581</v>
      </c>
      <c r="E73" s="13" t="s">
        <v>17</v>
      </c>
      <c r="F73" s="13"/>
      <c r="G73" s="13">
        <v>33</v>
      </c>
      <c r="H73" s="13">
        <v>242</v>
      </c>
      <c r="I73" s="13"/>
      <c r="J73" s="13" t="s">
        <v>17</v>
      </c>
      <c r="K73" s="56">
        <f t="shared" si="12"/>
        <v>79</v>
      </c>
      <c r="L73" s="11">
        <f t="shared" si="13"/>
        <v>823</v>
      </c>
      <c r="M73" s="51">
        <f t="shared" si="14"/>
        <v>12.630434782608695</v>
      </c>
      <c r="N73" s="51">
        <f t="shared" si="17"/>
        <v>7.333333333333333</v>
      </c>
      <c r="O73" s="51">
        <f t="shared" si="15"/>
        <v>10.417721518987342</v>
      </c>
      <c r="P73" s="49">
        <f>SUM((D70+D71+D72+D73+H70+H71+H72+H73)/(C70+C71+C72+C73+G70+G71+G72+G73))</f>
        <v>10.496688741721854</v>
      </c>
      <c r="Q73" s="50">
        <f>SUM((L69+L70+L71+L72+L73)/(K69+K70+K71+K72+K73))</f>
        <v>10.431929081707745</v>
      </c>
      <c r="R73"/>
      <c r="S73"/>
      <c r="T73"/>
    </row>
    <row r="74" spans="1:20" ht="18" x14ac:dyDescent="0.25">
      <c r="A74" s="5"/>
      <c r="B74" s="12">
        <f t="shared" si="16"/>
        <v>46310</v>
      </c>
      <c r="C74" s="59">
        <v>39</v>
      </c>
      <c r="D74" s="13">
        <v>451</v>
      </c>
      <c r="E74" s="13"/>
      <c r="F74" s="13" t="s">
        <v>17</v>
      </c>
      <c r="G74" s="13">
        <v>47</v>
      </c>
      <c r="H74" s="13">
        <v>313</v>
      </c>
      <c r="I74" s="13" t="s">
        <v>17</v>
      </c>
      <c r="J74" s="13"/>
      <c r="K74" s="56">
        <f t="shared" si="12"/>
        <v>86</v>
      </c>
      <c r="L74" s="11">
        <f t="shared" si="13"/>
        <v>764</v>
      </c>
      <c r="M74" s="51">
        <f t="shared" si="14"/>
        <v>11.564102564102564</v>
      </c>
      <c r="N74" s="51">
        <f t="shared" si="17"/>
        <v>6.6595744680851068</v>
      </c>
      <c r="O74" s="51">
        <f t="shared" si="15"/>
        <v>8.8837209302325579</v>
      </c>
      <c r="P74" s="49">
        <f>SUM((D70+D71+D72+D73+D74+H70+H71+H72+H73+H74)/(C70+C71+C72+C73+C74+G70+G71+G72+G73+G74))</f>
        <v>10.139175257731958</v>
      </c>
      <c r="Q74" s="50">
        <f>SUM((L69+L70+L71+L72+L73+L74)/(K69+K70+K71+K72+K73+K74))</f>
        <v>10.127873863874155</v>
      </c>
      <c r="R74"/>
      <c r="S74"/>
      <c r="T74"/>
    </row>
    <row r="75" spans="1:20" ht="18" x14ac:dyDescent="0.25">
      <c r="A75" s="5"/>
      <c r="B75" s="12">
        <f t="shared" si="16"/>
        <v>46317</v>
      </c>
      <c r="C75" s="59">
        <v>47</v>
      </c>
      <c r="D75" s="13">
        <v>501</v>
      </c>
      <c r="E75" s="13" t="s">
        <v>17</v>
      </c>
      <c r="F75" s="13"/>
      <c r="G75" s="13">
        <v>30</v>
      </c>
      <c r="H75" s="13">
        <v>269</v>
      </c>
      <c r="I75" s="13"/>
      <c r="J75" s="13" t="s">
        <v>17</v>
      </c>
      <c r="K75" s="56">
        <f t="shared" si="12"/>
        <v>77</v>
      </c>
      <c r="L75" s="11">
        <f t="shared" si="13"/>
        <v>770</v>
      </c>
      <c r="M75" s="51">
        <f t="shared" si="14"/>
        <v>10.659574468085106</v>
      </c>
      <c r="N75" s="51">
        <f t="shared" si="17"/>
        <v>8.9666666666666668</v>
      </c>
      <c r="O75" s="51">
        <f t="shared" si="15"/>
        <v>10</v>
      </c>
      <c r="P75" s="49">
        <f>SUM((D70+D71+D72+D73+D74+D75+H70+H71+H72+H73+H74+H75)/(C70+C71+C72+C73+C74+C75+G70+G71+G72+G73+G74+G75))</f>
        <v>10.116129032258064</v>
      </c>
      <c r="Q75" s="50">
        <f>SUM((L69+L70+L71+L72+L73+L74+L75)/(K69+K70+K71+K72+K73+K74+K75))</f>
        <v>10.108751160631384</v>
      </c>
      <c r="R75"/>
      <c r="S75"/>
      <c r="T75"/>
    </row>
    <row r="76" spans="1:20" ht="18" x14ac:dyDescent="0.25">
      <c r="A76" s="5"/>
      <c r="B76" s="12">
        <f t="shared" si="16"/>
        <v>46324</v>
      </c>
      <c r="C76" s="59"/>
      <c r="D76" s="13"/>
      <c r="E76" s="13"/>
      <c r="F76" s="13"/>
      <c r="G76" s="13"/>
      <c r="H76" s="13"/>
      <c r="I76" s="13"/>
      <c r="J76" s="13"/>
      <c r="K76" s="56">
        <f t="shared" si="12"/>
        <v>0</v>
      </c>
      <c r="L76" s="11">
        <f t="shared" si="13"/>
        <v>0</v>
      </c>
      <c r="M76" s="51" t="e">
        <f t="shared" si="14"/>
        <v>#DIV/0!</v>
      </c>
      <c r="N76" s="51" t="e">
        <f t="shared" si="17"/>
        <v>#DIV/0!</v>
      </c>
      <c r="O76" s="51" t="e">
        <f t="shared" si="15"/>
        <v>#DIV/0!</v>
      </c>
      <c r="P76" s="49">
        <f>SUM((D70+D71+D72+D73+D74+D75+D76+H70+H71+H72+H73+H74+H75+H76)/(C70+C71+C72+C73+C74+C75+C76+G70+G71+G72+G73+G74+G75+G76))</f>
        <v>10.116129032258064</v>
      </c>
      <c r="Q76" s="50">
        <f>SUM((L69+L70+L71+L72+L73+L74+L75+L76)/(K69+K70+K71+K72+K73+K74+K75+K76))</f>
        <v>10.108751160631384</v>
      </c>
      <c r="R76"/>
      <c r="S76"/>
      <c r="T76"/>
    </row>
    <row r="77" spans="1:20" ht="18" x14ac:dyDescent="0.25">
      <c r="A77" s="5"/>
      <c r="B77" s="12">
        <f t="shared" si="16"/>
        <v>46331</v>
      </c>
      <c r="C77" s="59"/>
      <c r="D77" s="13"/>
      <c r="E77" s="13"/>
      <c r="F77" s="13"/>
      <c r="G77" s="13"/>
      <c r="H77" s="13"/>
      <c r="I77" s="13"/>
      <c r="J77" s="13"/>
      <c r="K77" s="56">
        <f t="shared" si="12"/>
        <v>0</v>
      </c>
      <c r="L77" s="11">
        <f t="shared" si="13"/>
        <v>0</v>
      </c>
      <c r="M77" s="51" t="e">
        <f t="shared" si="14"/>
        <v>#DIV/0!</v>
      </c>
      <c r="N77" s="51" t="e">
        <f t="shared" si="17"/>
        <v>#DIV/0!</v>
      </c>
      <c r="O77" s="51" t="e">
        <f t="shared" si="15"/>
        <v>#DIV/0!</v>
      </c>
      <c r="P77" s="49">
        <f>SUM((D70+D71+D72+D73+D74+D75+D76+D77+H70+H71+H72+H73+H74+H75+H76+H77)/(C70+C71+C72+C73+C74+C75+C76+C77+G70+G71+G72+G73+G74+G75+G76+G77))</f>
        <v>10.116129032258064</v>
      </c>
      <c r="Q77" s="50">
        <f>SUM((L69+L70+L71+L72+L73+L74+L75+L76+L77)/(K69+K70+K71+K72+K73+K74+K75+K76+K77))</f>
        <v>10.108751160631384</v>
      </c>
      <c r="R77"/>
      <c r="S77"/>
      <c r="T77"/>
    </row>
    <row r="78" spans="1:20" ht="18" x14ac:dyDescent="0.25">
      <c r="A78" s="5"/>
      <c r="B78" s="12">
        <f t="shared" si="16"/>
        <v>46338</v>
      </c>
      <c r="C78" s="59"/>
      <c r="D78" s="13"/>
      <c r="E78" s="13"/>
      <c r="F78" s="13"/>
      <c r="G78" s="13"/>
      <c r="H78" s="13"/>
      <c r="I78" s="13"/>
      <c r="J78" s="13"/>
      <c r="K78" s="56">
        <f t="shared" si="12"/>
        <v>0</v>
      </c>
      <c r="L78" s="11">
        <f t="shared" si="13"/>
        <v>0</v>
      </c>
      <c r="M78" s="51" t="e">
        <f t="shared" si="14"/>
        <v>#DIV/0!</v>
      </c>
      <c r="N78" s="51" t="e">
        <f t="shared" si="17"/>
        <v>#DIV/0!</v>
      </c>
      <c r="O78" s="51" t="e">
        <f t="shared" si="15"/>
        <v>#DIV/0!</v>
      </c>
      <c r="P78" s="49">
        <f>SUM((D70+D71+D72+D73+D74+D75+D76+D77+D78+H70+H71+H72+H73+H74+H75+H76+H77+H78)/(C70+C71+C72+C73+C74+C75+C76+C77+C78+G70+G71+G72+G73+G74+G75+G76+G77+G78))</f>
        <v>10.116129032258064</v>
      </c>
      <c r="Q78" s="50">
        <f>SUM((L69+L70+L71+L72+L73+L74+L75+L76+L77+L78)/(K69+K70+K71+K72+K73+K74+K75+K76+K77+K78))</f>
        <v>10.108751160631384</v>
      </c>
      <c r="R78"/>
      <c r="S78"/>
      <c r="T78"/>
    </row>
    <row r="79" spans="1:20" ht="18" x14ac:dyDescent="0.25">
      <c r="A79" s="5"/>
      <c r="B79" s="12">
        <f t="shared" si="16"/>
        <v>46345</v>
      </c>
      <c r="C79" s="59"/>
      <c r="D79" s="13"/>
      <c r="E79" s="13"/>
      <c r="F79" s="13"/>
      <c r="G79" s="13"/>
      <c r="H79" s="13"/>
      <c r="I79" s="13"/>
      <c r="J79" s="13"/>
      <c r="K79" s="56">
        <f t="shared" si="12"/>
        <v>0</v>
      </c>
      <c r="L79" s="11">
        <f t="shared" si="13"/>
        <v>0</v>
      </c>
      <c r="M79" s="51" t="e">
        <f t="shared" si="14"/>
        <v>#DIV/0!</v>
      </c>
      <c r="N79" s="51" t="e">
        <f t="shared" si="17"/>
        <v>#DIV/0!</v>
      </c>
      <c r="O79" s="51" t="e">
        <f t="shared" si="15"/>
        <v>#DIV/0!</v>
      </c>
      <c r="P79" s="49">
        <f>SUM((D70+D71+D72+D73+D74+D75+D76+D77+D78+D79+H70+H71+H72+H73+H74+H75+H76+H77+H78+H79)/(C70+C71+C72+C73+C74+C75+C76+C77+C78+C79+G70+G71+G72+G73+G74+G75+G76+G77+G78+G79))</f>
        <v>10.116129032258064</v>
      </c>
      <c r="Q79" s="50">
        <f>SUM((L69+L70+L71+L72+L73+L74+L75+L76+L77+L78+L79)/(K69+K70+K71+K72+K73+K74+K75+K76+K77+K78+K79))</f>
        <v>10.108751160631384</v>
      </c>
      <c r="R79"/>
      <c r="S79"/>
      <c r="T79"/>
    </row>
    <row r="80" spans="1:20" ht="18" x14ac:dyDescent="0.25">
      <c r="A80" s="5"/>
      <c r="B80" s="12">
        <f t="shared" si="16"/>
        <v>46352</v>
      </c>
      <c r="C80" s="59"/>
      <c r="D80" s="13"/>
      <c r="E80" s="13"/>
      <c r="F80" s="13"/>
      <c r="G80" s="13"/>
      <c r="H80" s="13"/>
      <c r="I80" s="13"/>
      <c r="J80" s="13"/>
      <c r="K80" s="56">
        <f t="shared" si="12"/>
        <v>0</v>
      </c>
      <c r="L80" s="11">
        <f t="shared" si="13"/>
        <v>0</v>
      </c>
      <c r="M80" s="51" t="e">
        <f t="shared" si="14"/>
        <v>#DIV/0!</v>
      </c>
      <c r="N80" s="51" t="e">
        <f t="shared" si="17"/>
        <v>#DIV/0!</v>
      </c>
      <c r="O80" s="51" t="e">
        <f t="shared" si="15"/>
        <v>#DIV/0!</v>
      </c>
      <c r="P80" s="49">
        <f>SUM((D70+D71+D72+D73+D74+D75+D76+D77+D78+D79+D80+H70+H71+H72+H73+H74+H75+H76+H77+H78+H79+H80)/(C70+C71+C72+C73+C74+C75+C76+C77+C78+C79+C80+G70+G71+G72+G73+G74+G75+G76+G77+G78+G79+G80))</f>
        <v>10.116129032258064</v>
      </c>
      <c r="Q80" s="50">
        <f>SUM((L69+L70+L71+L72+L73+L74+L75+L76+L77+L78+L79+L80)/(K69+K70+K71+K72+K73+K74+K75+K76+K77+K78+K79+K80))</f>
        <v>10.108751160631384</v>
      </c>
      <c r="R80"/>
      <c r="S80"/>
      <c r="T80"/>
    </row>
    <row r="81" spans="1:20" ht="18" x14ac:dyDescent="0.25">
      <c r="A81" s="5"/>
      <c r="B81" s="12">
        <f t="shared" si="16"/>
        <v>46359</v>
      </c>
      <c r="C81" s="59"/>
      <c r="D81" s="13"/>
      <c r="E81" s="13"/>
      <c r="F81" s="13"/>
      <c r="G81" s="13"/>
      <c r="H81" s="13"/>
      <c r="I81" s="13"/>
      <c r="J81" s="13"/>
      <c r="K81" s="56">
        <f t="shared" si="12"/>
        <v>0</v>
      </c>
      <c r="L81" s="11">
        <f t="shared" si="13"/>
        <v>0</v>
      </c>
      <c r="M81" s="51" t="e">
        <f t="shared" si="14"/>
        <v>#DIV/0!</v>
      </c>
      <c r="N81" s="51" t="e">
        <f t="shared" si="17"/>
        <v>#DIV/0!</v>
      </c>
      <c r="O81" s="51" t="e">
        <f t="shared" si="15"/>
        <v>#DIV/0!</v>
      </c>
      <c r="P81" s="49">
        <f>SUM((D70+D71+D72+D73+D74+D75+D76+D77+D78+D79+D80+D81+H70+H71+H72+H73+H74+H75+H76+H77+H78+H79+H80+H81)/(C70+C71+C72+C73+C74+C75+C76+C77+C78+C79+C80+C81+G70+G71+G72+G73+G74+G75+G76+G77+G78+G79+G80+G81))</f>
        <v>10.116129032258064</v>
      </c>
      <c r="Q81" s="50">
        <f>SUM((L69+L70+L71+L72+L73+L74+L75+L76+L77+L78+L79+L80+L81)/(K69+K70+K71+K72+K73+K74+K75+K76+K77+K78+K79+K80+K81))</f>
        <v>10.108751160631384</v>
      </c>
      <c r="R81"/>
      <c r="S81"/>
      <c r="T81"/>
    </row>
    <row r="82" spans="1:20" ht="18" x14ac:dyDescent="0.25">
      <c r="A82" s="5"/>
      <c r="B82" s="12">
        <f t="shared" si="16"/>
        <v>46366</v>
      </c>
      <c r="C82" s="59"/>
      <c r="D82" s="13"/>
      <c r="E82" s="13"/>
      <c r="F82" s="13"/>
      <c r="G82" s="13"/>
      <c r="H82" s="13"/>
      <c r="I82" s="13"/>
      <c r="J82" s="13"/>
      <c r="K82" s="56">
        <f t="shared" si="12"/>
        <v>0</v>
      </c>
      <c r="L82" s="11">
        <f t="shared" si="13"/>
        <v>0</v>
      </c>
      <c r="M82" s="51" t="e">
        <f t="shared" si="14"/>
        <v>#DIV/0!</v>
      </c>
      <c r="N82" s="51" t="e">
        <f t="shared" si="17"/>
        <v>#DIV/0!</v>
      </c>
      <c r="O82" s="51" t="e">
        <f t="shared" si="15"/>
        <v>#DIV/0!</v>
      </c>
      <c r="P82" s="49">
        <f>SUM((D70+D71+D72+D73+D74+D75+D76+D77+D78+D79+D80+D81+D82+H70+H71+H72+H73+H74+H75+H76+H77+H78+H79+H80+H81+H82)/(C70+C71+C72+C73+C74+C75+C76+C77+C78+C79+C80+C81+C82+G70+G71+G72+G73+G74+G75+G76+G77+G78+G79+G80+G81+G82))</f>
        <v>10.116129032258064</v>
      </c>
      <c r="Q82" s="50">
        <f>SUM((L69+L70+L71+L72+L73+L74+L75+L76+L77+L78+L79+L80+L81+L82)/(K69+K70+K71+K72+K73+K74+K75+K76+K77+K78+K79+K80+K81+K82))</f>
        <v>10.108751160631384</v>
      </c>
      <c r="R82"/>
      <c r="S82"/>
      <c r="T82"/>
    </row>
    <row r="83" spans="1:20" ht="18" x14ac:dyDescent="0.25">
      <c r="A83" s="5"/>
      <c r="B83" s="12">
        <f t="shared" si="16"/>
        <v>46373</v>
      </c>
      <c r="C83" s="59"/>
      <c r="D83" s="13"/>
      <c r="E83" s="13"/>
      <c r="F83" s="13"/>
      <c r="G83" s="13"/>
      <c r="H83" s="13"/>
      <c r="I83" s="13"/>
      <c r="J83" s="13"/>
      <c r="K83" s="56">
        <f t="shared" si="12"/>
        <v>0</v>
      </c>
      <c r="L83" s="11">
        <f t="shared" si="13"/>
        <v>0</v>
      </c>
      <c r="M83" s="51" t="e">
        <f t="shared" si="14"/>
        <v>#DIV/0!</v>
      </c>
      <c r="N83" s="51" t="e">
        <f t="shared" si="17"/>
        <v>#DIV/0!</v>
      </c>
      <c r="O83" s="51" t="e">
        <f t="shared" si="15"/>
        <v>#DIV/0!</v>
      </c>
      <c r="P83" s="49">
        <f>SUM((D70+D71+D72+D73+D74+D75+D76+D77+D78+D79+D80+D81+D82+D83+H70+H71+H72+H73+H74+H75+H76+H77+H78+H79+H80+H81+H82+H83)/(C70+C71+C72+C73+C74+C75+C76+C77+C78+C79+C80+C81+C82+C83+G70+G71+G72+G73+G74+G75+G76+G77+G78+G79+G80+G81+G82+G83))</f>
        <v>10.116129032258064</v>
      </c>
      <c r="Q83" s="50">
        <f>SUM((L69+L70+L71+L72+L73+L74+L75+L76+L77+L78+L79+L80+L81+L82+L83)/(K69+K70+K71+K72+K73+K74+K75+K76+K77+K78+K79+K80+K81+K82+K83))</f>
        <v>10.108751160631384</v>
      </c>
      <c r="R83"/>
      <c r="S83"/>
      <c r="T83"/>
    </row>
    <row r="84" spans="1:20" ht="18" x14ac:dyDescent="0.25">
      <c r="A84" s="5"/>
      <c r="B84" s="12">
        <f t="shared" si="16"/>
        <v>46380</v>
      </c>
      <c r="C84" s="59"/>
      <c r="D84" s="13"/>
      <c r="E84" s="13"/>
      <c r="F84" s="13"/>
      <c r="G84" s="13"/>
      <c r="H84" s="13"/>
      <c r="I84" s="13"/>
      <c r="J84" s="13"/>
      <c r="K84" s="56">
        <f t="shared" si="12"/>
        <v>0</v>
      </c>
      <c r="L84" s="11">
        <f t="shared" si="13"/>
        <v>0</v>
      </c>
      <c r="M84" s="51" t="e">
        <f t="shared" si="14"/>
        <v>#DIV/0!</v>
      </c>
      <c r="N84" s="51" t="e">
        <f t="shared" si="17"/>
        <v>#DIV/0!</v>
      </c>
      <c r="O84" s="51" t="e">
        <f t="shared" si="15"/>
        <v>#DIV/0!</v>
      </c>
      <c r="P84" s="49">
        <f>SUM((D70+D71+D72+D73+D74+D75+D76+D77+D78+D79+D80+D81+D82+D83+D84+H70+H71+H72+H73+H74+H75+H76+H77+H78+H79+H80+H81+H82+H83+H84)/(C70+C71+C72+C73+C74+C75+C76+C77+C78+C79+C80+C81+C82+C83+C84+G70+G71+G72+G73+G74+G75+G76+G77+G78+G79+G80+G81+G82+G83+G84))</f>
        <v>10.116129032258064</v>
      </c>
      <c r="Q84" s="50">
        <f>SUM((L69+L70+L71+L72+L73+L74+L75+L76+L77+L78+L79+L80+L81+L82+L83+L84)/(K69+K70+K71+K72+K73+K74+K75+K76+K77+K78+K79+K80+K81+K82+K83+K84))</f>
        <v>10.108751160631384</v>
      </c>
      <c r="R84"/>
      <c r="S84"/>
      <c r="T84"/>
    </row>
    <row r="85" spans="1:20" ht="18" x14ac:dyDescent="0.25">
      <c r="A85" s="5"/>
      <c r="B85" s="12">
        <f t="shared" si="16"/>
        <v>46387</v>
      </c>
      <c r="C85" s="59"/>
      <c r="D85" s="13"/>
      <c r="E85" s="13"/>
      <c r="F85" s="13"/>
      <c r="G85" s="13"/>
      <c r="H85" s="13"/>
      <c r="I85" s="13"/>
      <c r="J85" s="13"/>
      <c r="K85" s="56">
        <f t="shared" si="12"/>
        <v>0</v>
      </c>
      <c r="L85" s="11">
        <f t="shared" si="13"/>
        <v>0</v>
      </c>
      <c r="M85" s="51" t="e">
        <f t="shared" si="14"/>
        <v>#DIV/0!</v>
      </c>
      <c r="N85" s="51" t="e">
        <f t="shared" si="17"/>
        <v>#DIV/0!</v>
      </c>
      <c r="O85" s="51" t="e">
        <f t="shared" si="15"/>
        <v>#DIV/0!</v>
      </c>
      <c r="P85" s="49">
        <f>SUM((D70+D71+D72+D73+D74+D75+D76+D77+D78+D79+D80+D81+D82+D83+D84+D85+H70+H71+H72+H73+H74+H75+H76+H77+H78+H79+H80+H81+H82+H83+H84+H85)/(C70+C71+C72+C73+C74+C75+C76+C77+C78+C79+C80+C81+C82+C83+C84+C85+G70+G71+G72+G73+G74+G75+G76+G77+G78+G79+G80+G81+G82+G83+G84+G85))</f>
        <v>10.116129032258064</v>
      </c>
      <c r="Q85" s="50">
        <f>SUM((L69+L70+L71+L72+L73+L74+L75+L76+L77+L78+L79+L80+L81+L82+L83+L84+L85)/(K69+K70+K71+K72+K73+K74+K75+K76+K77+K78+K79+K80+K81+K82+K83+K84+K85))</f>
        <v>10.108751160631384</v>
      </c>
      <c r="R85"/>
      <c r="S85"/>
      <c r="T85"/>
    </row>
    <row r="86" spans="1:20" ht="18" x14ac:dyDescent="0.25">
      <c r="A86" s="5"/>
      <c r="B86" s="12">
        <f t="shared" si="16"/>
        <v>46394</v>
      </c>
      <c r="C86" s="59"/>
      <c r="D86" s="13"/>
      <c r="E86" s="13"/>
      <c r="F86" s="13"/>
      <c r="G86" s="13"/>
      <c r="H86" s="13"/>
      <c r="I86" s="13"/>
      <c r="J86" s="13"/>
      <c r="K86" s="56">
        <f t="shared" si="12"/>
        <v>0</v>
      </c>
      <c r="L86" s="11">
        <f t="shared" si="13"/>
        <v>0</v>
      </c>
      <c r="M86" s="51" t="e">
        <f t="shared" si="14"/>
        <v>#DIV/0!</v>
      </c>
      <c r="N86" s="51" t="e">
        <f t="shared" si="17"/>
        <v>#DIV/0!</v>
      </c>
      <c r="O86" s="51" t="e">
        <f t="shared" si="15"/>
        <v>#DIV/0!</v>
      </c>
      <c r="P86" s="49">
        <f>SUM((D70+D71+D72+D73+D74+D75+D76+D77+D78+D79+D80+D81+D82+D83+D84+D85+D86+H70+H71+H72+H73+H74+H75+H76+H77+H78+H79+H80+H81+H82+H83+H84+H85+H86)/(C70+C71+C72+C73+C74+C75+C76+C77+C78+C79+C80+C81+C82+C83+C84+C85+C86+G70+G71+G72+G73+G74+G75+G76+G77+G78+G79+G80+G81+G82+G83+G84+G85+G86))</f>
        <v>10.116129032258064</v>
      </c>
      <c r="Q86" s="50">
        <f>SUM((L69+L70+L71+L72+L73+L74+L75+L76+L77+L78+L79+L80+L81+L82+L83+L84+L85+L86)/(K69+K70+K71+K72+K73+K74+K75+K76+K77+K78+K79+K80+K81+K82+K83+K84+K85+K86))</f>
        <v>10.108751160631384</v>
      </c>
      <c r="R86"/>
      <c r="S86"/>
      <c r="T86"/>
    </row>
    <row r="87" spans="1:20" ht="18" x14ac:dyDescent="0.25">
      <c r="A87" s="5"/>
      <c r="B87" s="12">
        <f t="shared" si="16"/>
        <v>46401</v>
      </c>
      <c r="C87" s="59"/>
      <c r="D87" s="13"/>
      <c r="E87" s="13"/>
      <c r="F87" s="13"/>
      <c r="G87" s="13"/>
      <c r="H87" s="13"/>
      <c r="I87" s="13"/>
      <c r="J87" s="13"/>
      <c r="K87" s="56">
        <f t="shared" si="12"/>
        <v>0</v>
      </c>
      <c r="L87" s="11">
        <f t="shared" si="13"/>
        <v>0</v>
      </c>
      <c r="M87" s="51" t="e">
        <f t="shared" si="14"/>
        <v>#DIV/0!</v>
      </c>
      <c r="N87" s="51" t="e">
        <f t="shared" si="17"/>
        <v>#DIV/0!</v>
      </c>
      <c r="O87" s="51" t="e">
        <f t="shared" si="15"/>
        <v>#DIV/0!</v>
      </c>
      <c r="P87" s="49">
        <f>SUM((D70+D71+D72+D73+D74+D75+D76+D77+D78+D79+D80+D81+D82+D83+D84+D85+D86+D87+H70+H71+H72+H73+H74+H75+H76+H77+H78+H79+H80+H81+H82+H83+H84+H85+H86+H87)/(C70+C71+C72+C73+C74+C75+C76+C77+C78+C79+C80+C81+C82+C83+C84+C85+C86+C87+G70+G71+G72+G73+G74+G75+G76+G77+G78+G79+G80+G81+G82+G83+G84+G85+G86+G87))</f>
        <v>10.116129032258064</v>
      </c>
      <c r="Q87" s="50">
        <f>SUM((L69+L70+L71+L72+L73+L74+L75+L76+L77+L78+L79+L80+L81+L82+L83+L84+L85+L86+L87)/(K69+K70+K71+K72+K73+K74+K75+K76+K77+K78+K79+K80+K81+K82+K83+K84+K85+K86+K87))</f>
        <v>10.108751160631384</v>
      </c>
      <c r="R87"/>
      <c r="S87"/>
      <c r="T87"/>
    </row>
    <row r="88" spans="1:20" ht="18" x14ac:dyDescent="0.25">
      <c r="A88" s="5"/>
      <c r="B88" s="12">
        <f>SUM(B87+7)</f>
        <v>46408</v>
      </c>
      <c r="C88" s="59"/>
      <c r="D88" s="13"/>
      <c r="E88" s="13"/>
      <c r="F88" s="13"/>
      <c r="G88" s="13"/>
      <c r="H88" s="13"/>
      <c r="I88" s="13"/>
      <c r="J88" s="13"/>
      <c r="K88" s="56">
        <f t="shared" si="12"/>
        <v>0</v>
      </c>
      <c r="L88" s="11">
        <f t="shared" si="13"/>
        <v>0</v>
      </c>
      <c r="M88" s="51" t="e">
        <f t="shared" si="14"/>
        <v>#DIV/0!</v>
      </c>
      <c r="N88" s="51" t="e">
        <f t="shared" si="17"/>
        <v>#DIV/0!</v>
      </c>
      <c r="O88" s="51" t="e">
        <f t="shared" si="15"/>
        <v>#DIV/0!</v>
      </c>
      <c r="P88" s="49">
        <f>SUM((D70+D71+D72+D73+D74+D75+D76+D77+D78+D79+D80+D81+D82+D83+D84+D85+D86+D87+D88+H70+H71+H72+H73+H74+H75+H76+H77+H78+H79+H80+H81+H82+H83+H84+H85+H86+H87+H88)/(C70+C71+C72+C73+C74+C75+C76+C77+C78+C79+C80+C81+C82+C83+C84+C85+C86+C87+C88+G70+G71+G72+G73+G74+G75+G76+G77+G78+G79+G80+G81+G82+G83+G84+G85+G86+G87+G88))</f>
        <v>10.116129032258064</v>
      </c>
      <c r="Q88" s="50">
        <f>SUM((L69+L70+L71+L72+L73+L74+L75+L76+L77+L78+L79+L80+L81+L82+L83+L84+L85+L86+L87+L88)/(K69+K70+K71+K72+K73+K74+K75+K76+K77+K78+K79+K80+K81+K82+K83+K84+K85+K86+K87+K88))</f>
        <v>10.108751160631384</v>
      </c>
      <c r="R88"/>
      <c r="S88"/>
      <c r="T88"/>
    </row>
    <row r="89" spans="1:20" ht="18" x14ac:dyDescent="0.25">
      <c r="A89" s="5"/>
      <c r="B89" s="12">
        <f>SUM(B88+7)</f>
        <v>46415</v>
      </c>
      <c r="C89" s="59"/>
      <c r="D89" s="13"/>
      <c r="E89" s="13"/>
      <c r="F89" s="13"/>
      <c r="G89" s="13"/>
      <c r="H89" s="13"/>
      <c r="I89" s="13"/>
      <c r="J89" s="13"/>
      <c r="K89" s="56">
        <f t="shared" si="12"/>
        <v>0</v>
      </c>
      <c r="L89" s="11">
        <f t="shared" si="13"/>
        <v>0</v>
      </c>
      <c r="M89" s="51" t="e">
        <f t="shared" si="14"/>
        <v>#DIV/0!</v>
      </c>
      <c r="N89" s="51" t="e">
        <f t="shared" si="17"/>
        <v>#DIV/0!</v>
      </c>
      <c r="O89" s="51" t="e">
        <f t="shared" si="15"/>
        <v>#DIV/0!</v>
      </c>
      <c r="P89" s="49">
        <f>SUM((D70+D71+D72+D73+D74+D75+D76+D77+D78+D79+D80+D81+D82+D83+D84+D85+D86+D87+D88+D89+H70+H71+H72+H73+H74+H75+H76+H77+H78+H79+H80+H81+H82+H83+H84+H85+H86+H87+H88+H89)/(C70+C71+C72+C73+C74+C75+C76+C77+C78+C79+C80+C81+C82+C83+C84+C85+C86+C87+C88+C89+G70+G71+G72+G73+G74+G75+G76+G77+G78+G79+G80+G81+G82+G83+G84+G85+G86+G87+G88+G89))</f>
        <v>10.116129032258064</v>
      </c>
      <c r="Q89" s="50">
        <f>SUM((L69+L70+L71+L72+L73+L74+L75+L76+L77+L78+L79+L80+L81+L82+L83+L84+L85+L86+L87+L88+L89)/(K69+K70+K71+K72+K73+K74+K75+K76+K77+K78+K79+K80+K81+K82+K83+K84+K85+K86+K87+K88+K89))</f>
        <v>10.108751160631384</v>
      </c>
      <c r="R89"/>
      <c r="S89"/>
      <c r="T89"/>
    </row>
    <row r="90" spans="1:20" ht="18" x14ac:dyDescent="0.25">
      <c r="A90" s="5"/>
      <c r="B90" s="12"/>
      <c r="C90" s="59"/>
      <c r="D90" s="13"/>
      <c r="E90" s="13"/>
      <c r="F90" s="13"/>
      <c r="G90" s="13"/>
      <c r="H90" s="13"/>
      <c r="I90" s="13"/>
      <c r="J90" s="13"/>
      <c r="K90" s="56">
        <f t="shared" si="12"/>
        <v>0</v>
      </c>
      <c r="L90" s="11">
        <f t="shared" si="13"/>
        <v>0</v>
      </c>
      <c r="M90" s="51" t="e">
        <f t="shared" si="14"/>
        <v>#DIV/0!</v>
      </c>
      <c r="N90" s="51" t="e">
        <f t="shared" si="17"/>
        <v>#DIV/0!</v>
      </c>
      <c r="O90" s="51" t="e">
        <f t="shared" si="15"/>
        <v>#DIV/0!</v>
      </c>
      <c r="P90" s="49">
        <f>SUM((D70+D71+D72+D73+D74+D75+D76+D77+D78+D79+D80+D81+D82+D83+D84+D85+D86+D87+D88+D89+D90+H70+H71+H72+H73+H74+H75+H76+H77+H78+H79+H80+H81+H82+H83+H84+H85+H86+H87+H88+H89+H90)/(C70+C71+C72+C73+C74+C75+C76+C77+C78+C79+C80+C81+C82+C83+C84+C85+C86+C87+C88+C89+C90+G70+G71+G72+G73+G74+G75+G76+G77+G78+G79+G80+G81+G82+G83+G84+G85+G86+G87+G88+G89+G90))</f>
        <v>10.116129032258064</v>
      </c>
      <c r="Q90" s="50">
        <f>SUM((L69+L70+L71+L72+L73+L74+L75+L76+L77+L78+L79+L80+L81+L82+L83+L84+L85+L86+L87+L88+L89+L90)/(K69+K70+K71+K72+K73+K74+K75+K76+K77+K78+K79+K80+K81+K82+K83+K84+K85+K86+K87+K88+K89+K90))</f>
        <v>10.108751160631384</v>
      </c>
      <c r="R90"/>
      <c r="S90"/>
      <c r="T90"/>
    </row>
    <row r="91" spans="1:20" ht="18" x14ac:dyDescent="0.25">
      <c r="A91" s="5"/>
      <c r="B91" s="12"/>
      <c r="C91" s="59"/>
      <c r="D91" s="13"/>
      <c r="E91" s="13"/>
      <c r="F91" s="13"/>
      <c r="G91" s="13"/>
      <c r="H91" s="13"/>
      <c r="I91" s="13"/>
      <c r="J91" s="13"/>
      <c r="K91" s="56">
        <f t="shared" si="12"/>
        <v>0</v>
      </c>
      <c r="L91" s="11">
        <f t="shared" si="13"/>
        <v>0</v>
      </c>
      <c r="M91" s="51" t="e">
        <f t="shared" si="14"/>
        <v>#DIV/0!</v>
      </c>
      <c r="N91" s="51" t="e">
        <f t="shared" si="17"/>
        <v>#DIV/0!</v>
      </c>
      <c r="O91" s="51" t="e">
        <f t="shared" si="15"/>
        <v>#DIV/0!</v>
      </c>
      <c r="P91" s="49">
        <f>SUM((D70+D71+D72+D73+D74+D75+D76+D77+D78+D79+D80+D81+D82+D83+D84+D85+D86+D87+D88+D89+D90+D91+H70+H71+H72+H73+H74+H75+H76+H77+H78+H79+H80+H81+H82+H83+H84+H85+H86+H87+H88+H89+H90+H91)/(C70+C71+C72+C73+C74+C75+C76+C77+C78+C79+C80+C81+C82+C83+C84+C85+C86+C87+C88+C89+C90+C91+G70+G71+G72+G73+G74+G75+G76+G77+G78+G79+G80+G81+G82+G83+G84+G85+G86+G87+G88+G89+G90+G91))</f>
        <v>10.116129032258064</v>
      </c>
      <c r="Q91" s="50">
        <f>SUM((L69+L70+L71+L72+L73+L74+L75+L76+L77+L78+L79+L80+L81+L82+L83+L84+L85+L86+L87+L88+L89+L90+L91)/(K69+K70+K71+K72+K73+K74+K75+K76+K77+K78+K79+K80+K81+K82+K83+K84+K85+K86+K87+K88+K89+K90+K91))</f>
        <v>10.108751160631384</v>
      </c>
      <c r="R91"/>
      <c r="S91"/>
      <c r="T91"/>
    </row>
    <row r="92" spans="1:20" ht="18" x14ac:dyDescent="0.25">
      <c r="A92" s="5"/>
      <c r="B92" s="12"/>
      <c r="C92" s="59"/>
      <c r="D92" s="13"/>
      <c r="E92" s="13"/>
      <c r="F92" s="13"/>
      <c r="G92" s="13"/>
      <c r="H92" s="13"/>
      <c r="I92" s="13"/>
      <c r="J92" s="13"/>
      <c r="K92" s="56">
        <f t="shared" si="12"/>
        <v>0</v>
      </c>
      <c r="L92" s="11">
        <f t="shared" si="13"/>
        <v>0</v>
      </c>
      <c r="M92" s="51" t="e">
        <f t="shared" si="14"/>
        <v>#DIV/0!</v>
      </c>
      <c r="N92" s="51" t="e">
        <f t="shared" si="17"/>
        <v>#DIV/0!</v>
      </c>
      <c r="O92" s="51" t="e">
        <f t="shared" si="15"/>
        <v>#DIV/0!</v>
      </c>
      <c r="P92" s="49">
        <f>SUM((D70+D71+D72+D73+D74+D75+D76+D77+D78+D79+D80+D81+D82+D83+D84+D85+D86+D87+D88+D89+D90+D91+D92+H70+H71+H72+H73+H74+H75+H76+H77+H78+H79+H80+H81+H82+H83+H84+H85+H86+H87+H88+H89+H90+H91+H92)/(C70+C71+C72+C73+C74+C75+C76+C77+C78+C79+C80+C81+C82+C83+C84+C85+C86+C87+C88+C89+C90+C91+C92+G70+G71+G72+G73+G74+G75+G76+G77+G78+G79+G80+G81+G82+G83+G84+G85+G86+G87+G88+G89+G90+G91+G92))</f>
        <v>10.116129032258064</v>
      </c>
      <c r="Q92" s="50">
        <f>SUM((L69+L70+L71+L72+L73+L74+L75+L76+L77+L78+L79+L80+L81+L82+L83+L84+L85+L86+L87+L88+L89+L90+L91+L92)/(K69+K70+K71+K72+K73+K74+K75+K76+K77+K78+K79+K80+K81+K82+K83+K84+K85+K86+K87+K88+K89+K90+K91+K92))</f>
        <v>10.108751160631384</v>
      </c>
      <c r="R92"/>
      <c r="S92"/>
      <c r="T92"/>
    </row>
    <row r="93" spans="1:20" ht="18" x14ac:dyDescent="0.25">
      <c r="A93" s="5"/>
      <c r="B93" s="12"/>
      <c r="C93" s="59"/>
      <c r="D93" s="13"/>
      <c r="E93" s="13"/>
      <c r="F93" s="13"/>
      <c r="G93" s="13"/>
      <c r="H93" s="13"/>
      <c r="I93" s="13"/>
      <c r="J93" s="13"/>
      <c r="K93" s="56">
        <f t="shared" si="12"/>
        <v>0</v>
      </c>
      <c r="L93" s="11">
        <f t="shared" si="13"/>
        <v>0</v>
      </c>
      <c r="M93" s="51" t="e">
        <f t="shared" si="14"/>
        <v>#DIV/0!</v>
      </c>
      <c r="N93" s="51" t="e">
        <f t="shared" si="17"/>
        <v>#DIV/0!</v>
      </c>
      <c r="O93" s="51" t="e">
        <f t="shared" si="15"/>
        <v>#DIV/0!</v>
      </c>
      <c r="P93" s="49">
        <f>SUM((D70+D71+D72+D73+D74+D75+D76+D77+D78+D79+D80+D81+D82+D83+D84+D85+D86+D87+D88+D89+D90+D91+D92+D93+H70+H71+H72+H73+H74+H75+H76+H77+H78+H79+H80+H81+H82+H83+H84+H85+H86+H87+H88+H89+H90+H91+H92+H93)/(C70+C71+C72+C73+C74+C75+C76+C77+C78+C79+C80+C81+C82+C83+C84+C85+C86+C87+C88+C89+C90+C91+C92+C93+G70+G71+G72+G73+G74+G75+G76+G77+G78+G79+G80+G81+G82+G83+G84+G85+G86+G87+G88+G89+G90+G91+G92+G93))</f>
        <v>10.116129032258064</v>
      </c>
      <c r="Q93" s="50">
        <f>SUM((L69+L70+L71+L72+L73+L74+L75+L76+L77+L78+L79+L80+L81+L82+L83+L84+L85+L86+L87+L88+L89+L90+L91+L92+L93)/(K69+K70+K71+K72+K73+K74+K75+K76+K77+K78+K79+K80+K81+K82+K83+K84+K85+K86+K87+K88+K89+K90+K91+K92+K93))</f>
        <v>10.108751160631384</v>
      </c>
      <c r="R93"/>
      <c r="S93"/>
      <c r="T93"/>
    </row>
    <row r="94" spans="1:20" ht="18" x14ac:dyDescent="0.25">
      <c r="A94" s="5"/>
      <c r="B94" s="12"/>
      <c r="C94" s="59"/>
      <c r="D94" s="13"/>
      <c r="E94" s="13"/>
      <c r="F94" s="13"/>
      <c r="G94" s="13"/>
      <c r="H94" s="13"/>
      <c r="I94" s="13"/>
      <c r="J94" s="13"/>
      <c r="K94" s="56">
        <f t="shared" si="12"/>
        <v>0</v>
      </c>
      <c r="L94" s="11">
        <f t="shared" si="13"/>
        <v>0</v>
      </c>
      <c r="M94" s="51" t="e">
        <f t="shared" si="14"/>
        <v>#DIV/0!</v>
      </c>
      <c r="N94" s="51" t="e">
        <f t="shared" si="17"/>
        <v>#DIV/0!</v>
      </c>
      <c r="O94" s="51" t="e">
        <f t="shared" si="15"/>
        <v>#DIV/0!</v>
      </c>
      <c r="P94" s="49">
        <f>SUM((D70+D71+D72+D73+D74+D75+D76+D77+D78+D79+D80+D81+D82+D83+D84+D85+D86+D87+D88+D89+D90+D91+D92+D93+D94+H70+H71+H72+H73+H74+H75+H76+H77+H78+H79+H80+H81+H82+H83+H84+H85+H86+H87+H88+H89+H90+H91+H92+H93+H94)/(C70+C71+C72+C73+C74+C75+C76+C77+C78+C79+C80+C81+C82+C83+C84+C85+C86+C87+C88+C89+C90+C91+C92+C93+C94+G70+G71+G72+G73+G74+G75+G76+G77+G78+G79+G80+G81+G82+G83+G84+G85+G86+G87+G88+G89+G90+G91+G92+G93+G94))</f>
        <v>10.116129032258064</v>
      </c>
      <c r="Q94" s="50">
        <f>SUM((L69+L70+L71+L72+L73+L74+L75+L76+L77+L78+L79+L80+L81+L82+L83+L84+L85+L86+L87+L88+L89+L90+L91+L92+L93+L94)/(K69+K70+K71+K72+K73+K74+K75+K76+K77+K78+K79+K80+K81+K82+K83+K84+K85+K86+K87+K88+K89+K90+K91+K92+K93+K94))</f>
        <v>10.108751160631384</v>
      </c>
      <c r="R94"/>
      <c r="S94"/>
      <c r="T94"/>
    </row>
    <row r="95" spans="1:20" ht="18" x14ac:dyDescent="0.25">
      <c r="A95" s="5"/>
      <c r="B95" s="15"/>
      <c r="C95" s="59"/>
      <c r="D95" s="13"/>
      <c r="E95" s="13"/>
      <c r="F95" s="13"/>
      <c r="G95" s="13"/>
      <c r="H95" s="13"/>
      <c r="I95" s="13"/>
      <c r="J95" s="13"/>
      <c r="K95" s="56">
        <f t="shared" si="12"/>
        <v>0</v>
      </c>
      <c r="L95" s="11">
        <f t="shared" si="13"/>
        <v>0</v>
      </c>
      <c r="M95" s="51" t="e">
        <f t="shared" si="14"/>
        <v>#DIV/0!</v>
      </c>
      <c r="N95" s="51" t="e">
        <f t="shared" si="17"/>
        <v>#DIV/0!</v>
      </c>
      <c r="O95" s="51" t="e">
        <f t="shared" si="15"/>
        <v>#DIV/0!</v>
      </c>
      <c r="P95" s="49">
        <f>SUM((D70+D71+D72+D73+D74+D75+D76+D77+D78+D79+D80+D81+D82+D83+D84+D85+D86+D87+D88+D89+D90+D91+D92+D93+D94+D95+H70+H71+H72+H73+H74+H75+H76+H77+H78+H79+H80+H81+H82+H83+H84+H85+H86+H87+H88+H89+H90+H91+H92+H93+H94+H95)/(C70+C71+C72+C73+C74+C75+C76+C77+C78+C79+C80+C81+C82+C83+C84+C85+C86+C87+C88+C89+C90+C91+C92+C93+C94+C95+G70+G71+G72+G73+G74+G75+G76+G77+G78+G79+G80+G81+G82+G83+G84+G85+G86+G87+G88+G89+G90+G91+G92+G93+G94+G95))</f>
        <v>10.116129032258064</v>
      </c>
      <c r="Q95" s="50">
        <f>SUM((L69+L70+L71+L72+L73+L74+L75+L76+L77+L78+L79+L80+L81+L82+L83+L84+L85+L86+L87+L88+L89+L90+L91+L92+L93+L94+L95)/(K69+K70+K71+K72+K73+K74+K75+K76+K77+K78+K79+K80+K81+K82+K83+K84+K85+K86+K87+K88+K89+K90+K91+K92+K93+K94+K95))</f>
        <v>10.108751160631384</v>
      </c>
      <c r="R95"/>
      <c r="S95"/>
      <c r="T95"/>
    </row>
    <row r="96" spans="1:20" ht="18" x14ac:dyDescent="0.25">
      <c r="A96" s="5"/>
      <c r="B96" s="15"/>
      <c r="C96" s="59"/>
      <c r="D96" s="13"/>
      <c r="E96" s="13"/>
      <c r="F96" s="13"/>
      <c r="G96" s="13"/>
      <c r="H96" s="13"/>
      <c r="I96" s="13"/>
      <c r="J96" s="13"/>
      <c r="K96" s="56">
        <f t="shared" si="12"/>
        <v>0</v>
      </c>
      <c r="L96" s="11">
        <f t="shared" si="13"/>
        <v>0</v>
      </c>
      <c r="M96" s="51" t="e">
        <f t="shared" si="14"/>
        <v>#DIV/0!</v>
      </c>
      <c r="N96" s="51" t="e">
        <f t="shared" si="17"/>
        <v>#DIV/0!</v>
      </c>
      <c r="O96" s="51" t="e">
        <f t="shared" si="15"/>
        <v>#DIV/0!</v>
      </c>
      <c r="P96" s="49">
        <f>SUM((D70+D71+D72+D73+D74+D75+D76+D77+D78+D79+D80+D81+D82+D83+D84+D85+D86+D87+D88+D89+D90+D91+D92+D93+D94+D95+D96+H70+H71+H72+H73+H74+H75+H76+H77+H78+H79+H80+H81+H82+H83+H84+H85+H86+H87+H88+H89+H90+H91+H92+H93+H94+H95+H96)/(C70+C71+C72+C73+C74+C75+C76+C77+C78+C79+C80+C81+C82+C83+C84+C85+C86+C87+C88+C89+C90+C91+C92+C93+C94+C95+C96+G70+G71+G72+G73+G74+G75+G76+G77+G78+G79+G80+G81+G82+G83+G84+G85+G86+G87+G88+G89+G90+G91+G92+G93+G94+G95+G96))</f>
        <v>10.116129032258064</v>
      </c>
      <c r="Q96" s="50">
        <f>SUM((L69+L70+L71+L72+L73+L74+L75+L76+L77+L78+L79+L80+L81+L82+L83+L84+L85+L86+L87+L88+L89+L90+L91+L92+L93+L94+L95+L96)/(K69+K70+K71+K72+K73+K74+K75+K76+K77+K78+K79+K80+K81+K82+K83+K84+K85+K86+K87+K88+K89+K90+K91+K92+K93+K94+K95+K96))</f>
        <v>10.108751160631384</v>
      </c>
      <c r="R96"/>
      <c r="S96"/>
      <c r="T96"/>
    </row>
    <row r="97" spans="1:20" ht="18" x14ac:dyDescent="0.25">
      <c r="A97" s="5"/>
      <c r="B97" s="8"/>
      <c r="C97" s="61"/>
      <c r="D97" s="14"/>
      <c r="E97" s="14"/>
      <c r="F97" s="14"/>
      <c r="G97" s="14"/>
      <c r="H97" s="14"/>
      <c r="I97" s="14"/>
      <c r="J97" s="14"/>
      <c r="K97" s="67"/>
      <c r="L97" s="8"/>
      <c r="M97" s="46"/>
      <c r="N97" s="46"/>
      <c r="O97" s="46"/>
      <c r="P97" s="46"/>
      <c r="Q97" s="48"/>
      <c r="R97"/>
      <c r="S97"/>
      <c r="T97"/>
    </row>
    <row r="98" spans="1:20" ht="18.75" thickBot="1" x14ac:dyDescent="0.3">
      <c r="A98" s="5"/>
      <c r="B98" s="8"/>
      <c r="C98" s="61"/>
      <c r="D98" s="14"/>
      <c r="E98" s="14"/>
      <c r="F98" s="14"/>
      <c r="G98" s="14"/>
      <c r="H98" s="14"/>
      <c r="I98" s="14"/>
      <c r="J98" s="14"/>
      <c r="K98" s="67"/>
      <c r="L98" s="8"/>
      <c r="M98" s="46"/>
      <c r="N98" s="46"/>
      <c r="O98" s="46"/>
      <c r="P98" s="46"/>
      <c r="Q98" s="48"/>
      <c r="R98"/>
      <c r="S98"/>
      <c r="T98"/>
    </row>
    <row r="99" spans="1:20" ht="19.5" thickTop="1" thickBot="1" x14ac:dyDescent="0.3">
      <c r="A99" s="17" t="s">
        <v>18</v>
      </c>
      <c r="B99" s="19"/>
      <c r="C99" s="70">
        <f>Q96</f>
        <v>10.108751160631384</v>
      </c>
      <c r="D99" s="20"/>
      <c r="E99" s="20">
        <f>COUNTA(E70:E96)</f>
        <v>5</v>
      </c>
      <c r="F99" s="20">
        <f t="shared" ref="F99:J99" si="18">COUNTA(F70:F96)</f>
        <v>1</v>
      </c>
      <c r="G99" s="20"/>
      <c r="H99" s="20"/>
      <c r="I99" s="20">
        <f t="shared" si="18"/>
        <v>2</v>
      </c>
      <c r="J99" s="20">
        <f t="shared" si="18"/>
        <v>4</v>
      </c>
      <c r="K99" s="68">
        <f>SUM(K69:K96)</f>
        <v>514.90039840637451</v>
      </c>
      <c r="L99" s="21">
        <f>SUM(L69:L96)</f>
        <v>5205</v>
      </c>
      <c r="M99" s="52"/>
      <c r="N99" s="52"/>
      <c r="O99" s="53"/>
      <c r="P99" s="53"/>
      <c r="Q99" s="48"/>
      <c r="R99"/>
      <c r="S99"/>
      <c r="T99"/>
    </row>
    <row r="100" spans="1:20" ht="18" x14ac:dyDescent="0.25">
      <c r="A100" s="5"/>
      <c r="B100" s="5"/>
      <c r="C100" s="60"/>
      <c r="D100" s="16"/>
      <c r="E100" s="16"/>
      <c r="F100" s="16"/>
      <c r="G100" s="16"/>
      <c r="H100" s="16"/>
      <c r="I100" s="16"/>
      <c r="J100" s="16"/>
      <c r="K100" s="69"/>
      <c r="L100" s="5"/>
      <c r="M100" s="48"/>
      <c r="N100" s="48"/>
      <c r="O100" s="48"/>
      <c r="P100" s="48"/>
      <c r="Q100" s="48"/>
      <c r="R100"/>
      <c r="S100"/>
      <c r="T100"/>
    </row>
    <row r="101" spans="1:20" ht="18" x14ac:dyDescent="0.25">
      <c r="A101" s="5" t="s">
        <v>83</v>
      </c>
      <c r="B101" s="5"/>
      <c r="C101" s="60"/>
      <c r="D101" s="16"/>
      <c r="E101" s="16"/>
      <c r="F101" s="16"/>
      <c r="G101" s="16"/>
      <c r="H101" s="16"/>
      <c r="I101" s="16"/>
      <c r="J101" s="16"/>
      <c r="K101" s="69"/>
      <c r="L101" s="5"/>
      <c r="M101" s="48"/>
      <c r="N101" s="48"/>
      <c r="O101" s="48"/>
      <c r="P101" s="48"/>
      <c r="Q101" s="48"/>
      <c r="R101"/>
      <c r="S101"/>
      <c r="T101"/>
    </row>
    <row r="102" spans="1:20" ht="18" x14ac:dyDescent="0.25">
      <c r="A102" s="5"/>
      <c r="B102" s="9" t="s">
        <v>16</v>
      </c>
      <c r="C102" s="55">
        <f>SUM(D102/8.18)</f>
        <v>61.246943765281173</v>
      </c>
      <c r="D102" s="10">
        <v>501</v>
      </c>
      <c r="E102" s="10"/>
      <c r="F102" s="10"/>
      <c r="G102" s="10"/>
      <c r="H102" s="10"/>
      <c r="I102" s="10"/>
      <c r="J102" s="10"/>
      <c r="K102" s="56">
        <f>C102</f>
        <v>61.246943765281173</v>
      </c>
      <c r="L102" s="11">
        <f>SUM(D102+H102)</f>
        <v>501</v>
      </c>
      <c r="M102" s="49">
        <f>SUM(D102/C102)</f>
        <v>8.18</v>
      </c>
      <c r="N102" s="46" t="e">
        <f>SUM(H102/G102)</f>
        <v>#DIV/0!</v>
      </c>
      <c r="O102" s="49">
        <f>SUM(L102/K102)</f>
        <v>8.18</v>
      </c>
      <c r="P102" s="49">
        <f>SUM((D102+H102)/(C102+G102))</f>
        <v>8.18</v>
      </c>
      <c r="Q102" s="50">
        <f>SUM(L102/K102)</f>
        <v>8.18</v>
      </c>
      <c r="R102"/>
      <c r="S102"/>
      <c r="T102"/>
    </row>
    <row r="103" spans="1:20" ht="18" x14ac:dyDescent="0.25">
      <c r="A103" s="5"/>
      <c r="B103" s="12">
        <v>46282</v>
      </c>
      <c r="C103" s="59">
        <v>24</v>
      </c>
      <c r="D103" s="13">
        <v>501</v>
      </c>
      <c r="E103" s="13" t="s">
        <v>17</v>
      </c>
      <c r="F103" s="13"/>
      <c r="G103" s="13">
        <v>81</v>
      </c>
      <c r="H103" s="13">
        <v>313</v>
      </c>
      <c r="I103" s="13" t="s">
        <v>17</v>
      </c>
      <c r="J103" s="13"/>
      <c r="K103" s="56">
        <f>SUM(C103+G103)</f>
        <v>105</v>
      </c>
      <c r="L103" s="11">
        <f>SUM(D103+H103)</f>
        <v>814</v>
      </c>
      <c r="M103" s="51">
        <f>SUM(D103/C103)</f>
        <v>20.875</v>
      </c>
      <c r="N103" s="49">
        <f>SUM(H103/G103)</f>
        <v>3.8641975308641974</v>
      </c>
      <c r="O103" s="49">
        <f>SUM(L103/K103)</f>
        <v>7.7523809523809524</v>
      </c>
      <c r="P103" s="49">
        <f>SUM((D103+H103)/(C103+G103))</f>
        <v>7.7523809523809524</v>
      </c>
      <c r="Q103" s="50">
        <f>SUM((L102+L103)/(K102+K103))</f>
        <v>7.9099198470475773</v>
      </c>
      <c r="R103"/>
      <c r="S103"/>
      <c r="T103"/>
    </row>
    <row r="104" spans="1:20" ht="18" x14ac:dyDescent="0.25">
      <c r="A104" s="5"/>
      <c r="B104" s="12">
        <f>SUM(B103+7)</f>
        <v>46289</v>
      </c>
      <c r="C104" s="59"/>
      <c r="D104" s="13"/>
      <c r="E104" s="13"/>
      <c r="F104" s="13"/>
      <c r="G104" s="13">
        <v>43</v>
      </c>
      <c r="H104" s="13">
        <v>301</v>
      </c>
      <c r="I104" s="13" t="s">
        <v>17</v>
      </c>
      <c r="J104" s="13"/>
      <c r="K104" s="56">
        <f t="shared" ref="K104:K129" si="19">SUM(C104+G104)</f>
        <v>43</v>
      </c>
      <c r="L104" s="11">
        <f t="shared" ref="L104:L129" si="20">SUM(D104+H104)</f>
        <v>301</v>
      </c>
      <c r="M104" s="51" t="e">
        <f t="shared" ref="M104:M129" si="21">SUM(D104/C104)</f>
        <v>#DIV/0!</v>
      </c>
      <c r="N104" s="51">
        <f>SUM(H104/G104)</f>
        <v>7</v>
      </c>
      <c r="O104" s="51">
        <f t="shared" ref="O104:O129" si="22">SUM(L104/K104)</f>
        <v>7</v>
      </c>
      <c r="P104" s="49">
        <f>SUM((D103+D104+H103+H104)/(C103+C104+G103+G104))</f>
        <v>7.5337837837837842</v>
      </c>
      <c r="Q104" s="50">
        <f>SUM((L102+L103+L104)/(K102+K103+K104))</f>
        <v>7.7229323923254887</v>
      </c>
      <c r="R104"/>
      <c r="S104"/>
      <c r="T104"/>
    </row>
    <row r="105" spans="1:20" ht="18" x14ac:dyDescent="0.25">
      <c r="A105" s="5"/>
      <c r="B105" s="12">
        <f t="shared" ref="B105:B120" si="23">SUM(B104+7)</f>
        <v>46296</v>
      </c>
      <c r="C105" s="59"/>
      <c r="D105" s="13"/>
      <c r="E105" s="13"/>
      <c r="F105" s="13"/>
      <c r="G105" s="13">
        <v>39</v>
      </c>
      <c r="H105" s="13">
        <v>287</v>
      </c>
      <c r="I105" s="13"/>
      <c r="J105" s="13" t="s">
        <v>17</v>
      </c>
      <c r="K105" s="56">
        <f t="shared" si="19"/>
        <v>39</v>
      </c>
      <c r="L105" s="11">
        <f t="shared" si="20"/>
        <v>287</v>
      </c>
      <c r="M105" s="51" t="e">
        <f t="shared" si="21"/>
        <v>#DIV/0!</v>
      </c>
      <c r="N105" s="51">
        <f t="shared" ref="N105:N129" si="24">SUM(H105/G105)</f>
        <v>7.3589743589743586</v>
      </c>
      <c r="O105" s="51">
        <f t="shared" si="22"/>
        <v>7.3589743589743586</v>
      </c>
      <c r="P105" s="49">
        <f>SUM((D103+D104+D105+H103+H104+H105)/(C103+C104+C105+G103+G104+G105))</f>
        <v>7.4973262032085559</v>
      </c>
      <c r="Q105" s="50">
        <f>SUM((L102+L103+L104+L105)/(K102+K103+K104+K105))</f>
        <v>7.6657539913131689</v>
      </c>
      <c r="R105"/>
      <c r="S105"/>
      <c r="T105"/>
    </row>
    <row r="106" spans="1:20" ht="18" x14ac:dyDescent="0.25">
      <c r="A106" s="5"/>
      <c r="B106" s="12">
        <f t="shared" si="23"/>
        <v>46303</v>
      </c>
      <c r="C106" s="59"/>
      <c r="D106" s="13"/>
      <c r="E106" s="13"/>
      <c r="F106" s="13"/>
      <c r="G106" s="13"/>
      <c r="H106" s="13"/>
      <c r="I106" s="13"/>
      <c r="J106" s="13"/>
      <c r="K106" s="56">
        <f t="shared" si="19"/>
        <v>0</v>
      </c>
      <c r="L106" s="11">
        <f t="shared" si="20"/>
        <v>0</v>
      </c>
      <c r="M106" s="51" t="e">
        <f t="shared" si="21"/>
        <v>#DIV/0!</v>
      </c>
      <c r="N106" s="51" t="e">
        <f t="shared" si="24"/>
        <v>#DIV/0!</v>
      </c>
      <c r="O106" s="51" t="e">
        <f t="shared" si="22"/>
        <v>#DIV/0!</v>
      </c>
      <c r="P106" s="49">
        <f>SUM((D103+D104+D105+D106+H103+H104+H105+H106)/(C103+C104+C105+C106+G103+G104+G105+G106))</f>
        <v>7.4973262032085559</v>
      </c>
      <c r="Q106" s="50">
        <f>SUM((L102+L103+L104+L105+L106)/(K102+K103+K104+K105+K106))</f>
        <v>7.6657539913131689</v>
      </c>
      <c r="R106"/>
      <c r="S106"/>
      <c r="T106"/>
    </row>
    <row r="107" spans="1:20" ht="18" x14ac:dyDescent="0.25">
      <c r="A107" s="5"/>
      <c r="B107" s="12">
        <f t="shared" si="23"/>
        <v>46310</v>
      </c>
      <c r="C107" s="59"/>
      <c r="D107" s="13"/>
      <c r="E107" s="13"/>
      <c r="F107" s="13"/>
      <c r="G107" s="13">
        <v>38</v>
      </c>
      <c r="H107" s="13">
        <v>301</v>
      </c>
      <c r="I107" s="13" t="s">
        <v>17</v>
      </c>
      <c r="J107" s="13"/>
      <c r="K107" s="56">
        <f t="shared" si="19"/>
        <v>38</v>
      </c>
      <c r="L107" s="11">
        <f t="shared" si="20"/>
        <v>301</v>
      </c>
      <c r="M107" s="51" t="e">
        <f t="shared" si="21"/>
        <v>#DIV/0!</v>
      </c>
      <c r="N107" s="51">
        <f t="shared" si="24"/>
        <v>7.9210526315789478</v>
      </c>
      <c r="O107" s="51">
        <f t="shared" si="22"/>
        <v>7.9210526315789478</v>
      </c>
      <c r="P107" s="49">
        <f>SUM((D103+D104+D105+D106+D107+H103+H104+H105+H106+H107)/(C103+C104+C105+C106+C107+G103+G104+G105+G106+G107))</f>
        <v>7.568888888888889</v>
      </c>
      <c r="Q107" s="50">
        <f>SUM((L102+L103+L104+L105+L106+L107)/(K102+K103+K104+K105+K106+K107))</f>
        <v>7.6996455263719836</v>
      </c>
      <c r="R107"/>
      <c r="S107"/>
      <c r="T107"/>
    </row>
    <row r="108" spans="1:20" ht="18" x14ac:dyDescent="0.25">
      <c r="A108" s="5"/>
      <c r="B108" s="12">
        <f t="shared" si="23"/>
        <v>46317</v>
      </c>
      <c r="C108" s="59"/>
      <c r="D108" s="13"/>
      <c r="E108" s="13"/>
      <c r="F108" s="13"/>
      <c r="G108" s="13">
        <v>44</v>
      </c>
      <c r="H108" s="13">
        <v>301</v>
      </c>
      <c r="I108" s="13" t="s">
        <v>17</v>
      </c>
      <c r="J108" s="13"/>
      <c r="K108" s="56">
        <f t="shared" si="19"/>
        <v>44</v>
      </c>
      <c r="L108" s="11">
        <f t="shared" si="20"/>
        <v>301</v>
      </c>
      <c r="M108" s="51" t="e">
        <f t="shared" si="21"/>
        <v>#DIV/0!</v>
      </c>
      <c r="N108" s="51">
        <f t="shared" si="24"/>
        <v>6.8409090909090908</v>
      </c>
      <c r="O108" s="51">
        <f t="shared" si="22"/>
        <v>6.8409090909090908</v>
      </c>
      <c r="P108" s="49">
        <f>SUM((D103+D104+D105+D106+D107+D108+H103+H104+H105+H106+H107+H108)/(C103+C104+C105+C106+C107+C108+G103+G104+G105+G106+G107+G108))</f>
        <v>7.4498141263940516</v>
      </c>
      <c r="Q108" s="50">
        <f>SUM((L102+L103+L104+L105+L106+L107+L108)/(K102+K103+K104+K105+K106+K107+K108))</f>
        <v>7.5852329515588099</v>
      </c>
      <c r="R108"/>
      <c r="S108"/>
      <c r="T108"/>
    </row>
    <row r="109" spans="1:20" ht="18" x14ac:dyDescent="0.25">
      <c r="A109" s="5"/>
      <c r="B109" s="12">
        <f t="shared" si="23"/>
        <v>46324</v>
      </c>
      <c r="C109" s="59"/>
      <c r="D109" s="13"/>
      <c r="E109" s="13"/>
      <c r="F109" s="13"/>
      <c r="G109" s="13"/>
      <c r="H109" s="13"/>
      <c r="I109" s="13"/>
      <c r="J109" s="13"/>
      <c r="K109" s="56">
        <f t="shared" si="19"/>
        <v>0</v>
      </c>
      <c r="L109" s="11">
        <f t="shared" si="20"/>
        <v>0</v>
      </c>
      <c r="M109" s="51" t="e">
        <f t="shared" si="21"/>
        <v>#DIV/0!</v>
      </c>
      <c r="N109" s="51" t="e">
        <f t="shared" si="24"/>
        <v>#DIV/0!</v>
      </c>
      <c r="O109" s="51" t="e">
        <f t="shared" si="22"/>
        <v>#DIV/0!</v>
      </c>
      <c r="P109" s="49">
        <f>SUM((D103+D104+D105+D106+D107+D108+D109+H103+H104+H105+H106+H107+H108+H109)/(C103+C104+C105+C106+C107+C108+C109+G103+G104+G105+G106+G107+G108+G109))</f>
        <v>7.4498141263940516</v>
      </c>
      <c r="Q109" s="50">
        <f>SUM((L102+L103+L104+L105+L106+L107+L108+L109)/(K102+K103+K104+K105+K106+K107+K108+K109))</f>
        <v>7.5852329515588099</v>
      </c>
      <c r="R109"/>
      <c r="S109"/>
      <c r="T109"/>
    </row>
    <row r="110" spans="1:20" ht="18" x14ac:dyDescent="0.25">
      <c r="A110" s="5"/>
      <c r="B110" s="12">
        <f t="shared" si="23"/>
        <v>46331</v>
      </c>
      <c r="C110" s="59"/>
      <c r="D110" s="13"/>
      <c r="E110" s="13"/>
      <c r="F110" s="13"/>
      <c r="G110" s="13"/>
      <c r="H110" s="13"/>
      <c r="I110" s="13"/>
      <c r="J110" s="13"/>
      <c r="K110" s="56">
        <f t="shared" si="19"/>
        <v>0</v>
      </c>
      <c r="L110" s="11">
        <f t="shared" si="20"/>
        <v>0</v>
      </c>
      <c r="M110" s="51" t="e">
        <f t="shared" si="21"/>
        <v>#DIV/0!</v>
      </c>
      <c r="N110" s="51" t="e">
        <f t="shared" si="24"/>
        <v>#DIV/0!</v>
      </c>
      <c r="O110" s="51" t="e">
        <f t="shared" si="22"/>
        <v>#DIV/0!</v>
      </c>
      <c r="P110" s="49">
        <f>SUM((D103+D104+D105+D106+D107+D108+D109+D110+H103+H104+H105+H106+H107+H108+H109+H110)/(C103+C104+C105+C106+C107+C108+C109+C110+G103+G104+G105+G106+G107+G108+G109+G110))</f>
        <v>7.4498141263940516</v>
      </c>
      <c r="Q110" s="50">
        <f>SUM((L102+L103+L104+L105+L106+L107+L108+L109+L110)/(K102+K103+K104+K105+K106+K107+K108+K109+K110))</f>
        <v>7.5852329515588099</v>
      </c>
      <c r="R110"/>
      <c r="S110"/>
      <c r="T110"/>
    </row>
    <row r="111" spans="1:20" ht="18" x14ac:dyDescent="0.25">
      <c r="A111" s="5"/>
      <c r="B111" s="12">
        <f t="shared" si="23"/>
        <v>46338</v>
      </c>
      <c r="C111" s="59"/>
      <c r="D111" s="13"/>
      <c r="E111" s="13"/>
      <c r="F111" s="13"/>
      <c r="G111" s="13"/>
      <c r="H111" s="13"/>
      <c r="I111" s="13"/>
      <c r="J111" s="13"/>
      <c r="K111" s="56">
        <f t="shared" si="19"/>
        <v>0</v>
      </c>
      <c r="L111" s="11">
        <f t="shared" si="20"/>
        <v>0</v>
      </c>
      <c r="M111" s="51" t="e">
        <f t="shared" si="21"/>
        <v>#DIV/0!</v>
      </c>
      <c r="N111" s="51" t="e">
        <f t="shared" si="24"/>
        <v>#DIV/0!</v>
      </c>
      <c r="O111" s="51" t="e">
        <f t="shared" si="22"/>
        <v>#DIV/0!</v>
      </c>
      <c r="P111" s="49">
        <f>SUM((D103+D104+D105+D106+D107+D108+D109+D110+D111+H103+H104+H105+H106+H107+H108+H109+H110+H111)/(C103+C104+C105+C106+C107+C108+C109+C110+C111+G103+G104+G105+G106+G107+G108+G109+G110+G111))</f>
        <v>7.4498141263940516</v>
      </c>
      <c r="Q111" s="50">
        <f>SUM((L102+L103+L104+L105+L106+L107+L108+L109+L110+L111)/(K102+K103+K104+K105+K106+K107+K108+K109+K110+K111))</f>
        <v>7.5852329515588099</v>
      </c>
      <c r="R111"/>
      <c r="S111"/>
      <c r="T111"/>
    </row>
    <row r="112" spans="1:20" ht="18" x14ac:dyDescent="0.25">
      <c r="A112" s="5"/>
      <c r="B112" s="12">
        <f t="shared" si="23"/>
        <v>46345</v>
      </c>
      <c r="C112" s="59"/>
      <c r="D112" s="13"/>
      <c r="E112" s="13"/>
      <c r="F112" s="13"/>
      <c r="G112" s="13"/>
      <c r="H112" s="13"/>
      <c r="I112" s="13"/>
      <c r="J112" s="13"/>
      <c r="K112" s="56">
        <f t="shared" si="19"/>
        <v>0</v>
      </c>
      <c r="L112" s="11">
        <f t="shared" si="20"/>
        <v>0</v>
      </c>
      <c r="M112" s="51" t="e">
        <f t="shared" si="21"/>
        <v>#DIV/0!</v>
      </c>
      <c r="N112" s="51" t="e">
        <f t="shared" si="24"/>
        <v>#DIV/0!</v>
      </c>
      <c r="O112" s="51" t="e">
        <f t="shared" si="22"/>
        <v>#DIV/0!</v>
      </c>
      <c r="P112" s="49">
        <f>SUM((D103+D104+D105+D106+D107+D108+D109+D110+D111+D112+H103+H104+H105+H106+H107+H108+H109+H110+H111+H112)/(C103+C104+C105+C106+C107+C108+C109+C110+C111+C112+G103+G104+G105+G106+G107+G108+G109+G110+G111+G112))</f>
        <v>7.4498141263940516</v>
      </c>
      <c r="Q112" s="50">
        <f>SUM((L102+L103+L104+L105+L106+L107+L108+L109+L110+L111+L112)/(K102+K103+K104+K105+K106+K107+K108+K109+K110+K111+K112))</f>
        <v>7.5852329515588099</v>
      </c>
      <c r="R112"/>
      <c r="S112"/>
      <c r="T112"/>
    </row>
    <row r="113" spans="1:20" ht="18" x14ac:dyDescent="0.25">
      <c r="A113" s="5"/>
      <c r="B113" s="12">
        <f t="shared" si="23"/>
        <v>46352</v>
      </c>
      <c r="C113" s="59"/>
      <c r="D113" s="13"/>
      <c r="E113" s="13"/>
      <c r="F113" s="13"/>
      <c r="G113" s="13"/>
      <c r="H113" s="13"/>
      <c r="I113" s="13"/>
      <c r="J113" s="13"/>
      <c r="K113" s="56">
        <f t="shared" si="19"/>
        <v>0</v>
      </c>
      <c r="L113" s="11">
        <f t="shared" si="20"/>
        <v>0</v>
      </c>
      <c r="M113" s="51" t="e">
        <f t="shared" si="21"/>
        <v>#DIV/0!</v>
      </c>
      <c r="N113" s="51" t="e">
        <f t="shared" si="24"/>
        <v>#DIV/0!</v>
      </c>
      <c r="O113" s="51" t="e">
        <f t="shared" si="22"/>
        <v>#DIV/0!</v>
      </c>
      <c r="P113" s="49">
        <f>SUM((D103+D104+D105+D106+D107+D108+D109+D110+D111+D112+D113+H103+H104+H105+H106+H107+H108+H109+H110+H111+H112+H113)/(C103+C104+C105+C106+C107+C108+C109+C110+C111+C112+C113+G103+G104+G105+G106+G107+G108+G109+G110+G111+G112+G113))</f>
        <v>7.4498141263940516</v>
      </c>
      <c r="Q113" s="50">
        <f>SUM((L102+L103+L104+L105+L106+L107+L108+L109+L110+L111+L112+L113)/(K102+K103+K104+K105+K106+K107+K108+K109+K110+K111+K112+K113))</f>
        <v>7.5852329515588099</v>
      </c>
      <c r="R113"/>
      <c r="S113"/>
      <c r="T113"/>
    </row>
    <row r="114" spans="1:20" ht="18" x14ac:dyDescent="0.25">
      <c r="A114" s="5"/>
      <c r="B114" s="12">
        <f t="shared" si="23"/>
        <v>46359</v>
      </c>
      <c r="C114" s="59"/>
      <c r="D114" s="13"/>
      <c r="E114" s="13"/>
      <c r="F114" s="13"/>
      <c r="G114" s="13"/>
      <c r="H114" s="13"/>
      <c r="I114" s="13"/>
      <c r="J114" s="13"/>
      <c r="K114" s="56">
        <f t="shared" si="19"/>
        <v>0</v>
      </c>
      <c r="L114" s="11">
        <f t="shared" si="20"/>
        <v>0</v>
      </c>
      <c r="M114" s="51" t="e">
        <f t="shared" si="21"/>
        <v>#DIV/0!</v>
      </c>
      <c r="N114" s="51" t="e">
        <f t="shared" si="24"/>
        <v>#DIV/0!</v>
      </c>
      <c r="O114" s="51" t="e">
        <f t="shared" si="22"/>
        <v>#DIV/0!</v>
      </c>
      <c r="P114" s="49">
        <f>SUM((D103+D104+D105+D106+D107+D108+D109+D110+D111+D112+D113+D114+H103+H104+H105+H106+H107+H108+H109+H110+H111+H112+H113+H114)/(C103+C104+C105+C106+C107+C108+C109+C110+C111+C112+C113+C114+G103+G104+G105+G106+G107+G108+G109+G110+G111+G112+G113+G114))</f>
        <v>7.4498141263940516</v>
      </c>
      <c r="Q114" s="50">
        <f>SUM((L102+L103+L104+L105+L106+L107+L108+L109+L110+L111+L112+L113+L114)/(K102+K103+K104+K105+K106+K107+K108+K109+K110+K111+K112+K113+K114))</f>
        <v>7.5852329515588099</v>
      </c>
      <c r="R114"/>
      <c r="S114"/>
      <c r="T114"/>
    </row>
    <row r="115" spans="1:20" ht="18" x14ac:dyDescent="0.25">
      <c r="A115" s="5"/>
      <c r="B115" s="12">
        <f t="shared" si="23"/>
        <v>46366</v>
      </c>
      <c r="C115" s="59"/>
      <c r="D115" s="13"/>
      <c r="E115" s="13"/>
      <c r="F115" s="13"/>
      <c r="G115" s="13"/>
      <c r="H115" s="13"/>
      <c r="I115" s="13"/>
      <c r="J115" s="13"/>
      <c r="K115" s="56">
        <f t="shared" si="19"/>
        <v>0</v>
      </c>
      <c r="L115" s="11">
        <f t="shared" si="20"/>
        <v>0</v>
      </c>
      <c r="M115" s="51" t="e">
        <f t="shared" si="21"/>
        <v>#DIV/0!</v>
      </c>
      <c r="N115" s="51" t="e">
        <f t="shared" si="24"/>
        <v>#DIV/0!</v>
      </c>
      <c r="O115" s="51" t="e">
        <f t="shared" si="22"/>
        <v>#DIV/0!</v>
      </c>
      <c r="P115" s="49">
        <f>SUM((D103+D104+D105+D106+D107+D108+D109+D110+D111+D112+D113+D114+D115+H103+H104+H105+H106+H107+H108+H109+H110+H111+H112+H113+H114+H115)/(C103+C104+C105+C106+C107+C108+C109+C110+C111+C112+C113+C114+C115+G103+G104+G105+G106+G107+G108+G109+G110+G111+G112+G113+G114+G115))</f>
        <v>7.4498141263940516</v>
      </c>
      <c r="Q115" s="50">
        <f>SUM((L102+L103+L104+L105+L106+L107+L108+L109+L110+L111+L112+L113+L114+L115)/(K102+K103+K104+K105+K106+K107+K108+K109+K110+K111+K112+K113+K114+K115))</f>
        <v>7.5852329515588099</v>
      </c>
      <c r="R115"/>
      <c r="S115"/>
      <c r="T115"/>
    </row>
    <row r="116" spans="1:20" ht="18" x14ac:dyDescent="0.25">
      <c r="A116" s="5"/>
      <c r="B116" s="12">
        <f t="shared" si="23"/>
        <v>46373</v>
      </c>
      <c r="C116" s="59"/>
      <c r="D116" s="13"/>
      <c r="E116" s="13"/>
      <c r="F116" s="13"/>
      <c r="G116" s="13"/>
      <c r="H116" s="13"/>
      <c r="I116" s="13"/>
      <c r="J116" s="13"/>
      <c r="K116" s="56">
        <f t="shared" si="19"/>
        <v>0</v>
      </c>
      <c r="L116" s="11">
        <f t="shared" si="20"/>
        <v>0</v>
      </c>
      <c r="M116" s="51" t="e">
        <f t="shared" si="21"/>
        <v>#DIV/0!</v>
      </c>
      <c r="N116" s="51" t="e">
        <f t="shared" si="24"/>
        <v>#DIV/0!</v>
      </c>
      <c r="O116" s="51" t="e">
        <f t="shared" si="22"/>
        <v>#DIV/0!</v>
      </c>
      <c r="P116" s="49">
        <f>SUM((D103+D104+D105+D106+D107+D108+D109+D110+D111+D112+D113+D114+D115+D116+H103+H104+H105+H106+H107+H108+H109+H110+H111+H112+H113+H114+H115+H116)/(C103+C104+C105+C106+C107+C108+C109+C110+C111+C112+C113+C114+C115+C116+G103+G104+G105+G106+G107+G108+G109+G110+G111+G112+G113+G114+G115+G116))</f>
        <v>7.4498141263940516</v>
      </c>
      <c r="Q116" s="50">
        <f>SUM((L102+L103+L104+L105+L106+L107+L108+L109+L110+L111+L112+L113+L114+L115+L116)/(K102+K103+K104+K105+K106+K107+K108+K109+K110+K111+K112+K113+K114+K115+K116))</f>
        <v>7.5852329515588099</v>
      </c>
      <c r="R116"/>
      <c r="S116"/>
      <c r="T116"/>
    </row>
    <row r="117" spans="1:20" ht="18" x14ac:dyDescent="0.25">
      <c r="A117" s="5"/>
      <c r="B117" s="12">
        <f t="shared" si="23"/>
        <v>46380</v>
      </c>
      <c r="C117" s="59"/>
      <c r="D117" s="13"/>
      <c r="E117" s="13"/>
      <c r="F117" s="13"/>
      <c r="G117" s="13"/>
      <c r="H117" s="13"/>
      <c r="I117" s="13"/>
      <c r="J117" s="13"/>
      <c r="K117" s="56">
        <f t="shared" si="19"/>
        <v>0</v>
      </c>
      <c r="L117" s="11">
        <f t="shared" si="20"/>
        <v>0</v>
      </c>
      <c r="M117" s="51" t="e">
        <f t="shared" si="21"/>
        <v>#DIV/0!</v>
      </c>
      <c r="N117" s="51" t="e">
        <f t="shared" si="24"/>
        <v>#DIV/0!</v>
      </c>
      <c r="O117" s="51" t="e">
        <f t="shared" si="22"/>
        <v>#DIV/0!</v>
      </c>
      <c r="P117" s="49">
        <f>SUM((D103+D104+D105+D106+D107+D108+D109+D110+D111+D112+D113+D114+D115+D116+D117+H103+H104+H105+H106+H107+H108+H109+H110+H111+H112+H113+H114+H115+H116+H117)/(C103+C104+C105+C106+C107+C108+C109+C110+C111+C112+C113+C114+C115+C116+C117+G103+G104+G105+G106+G107+G108+G109+G110+G111+G112+G113+G114+G115+G116+G117))</f>
        <v>7.4498141263940516</v>
      </c>
      <c r="Q117" s="50">
        <f>SUM((L102+L103+L104+L105+L106+L107+L108+L109+L110+L111+L112+L113+L114+L115+L116+L117)/(K102+K103+K104+K105+K106+K107+K108+K109+K110+K111+K112+K113+K114+K115+K116+K117))</f>
        <v>7.5852329515588099</v>
      </c>
      <c r="R117"/>
      <c r="S117"/>
      <c r="T117"/>
    </row>
    <row r="118" spans="1:20" ht="18" x14ac:dyDescent="0.25">
      <c r="A118" s="5"/>
      <c r="B118" s="12">
        <f t="shared" si="23"/>
        <v>46387</v>
      </c>
      <c r="C118" s="59"/>
      <c r="D118" s="13"/>
      <c r="E118" s="13"/>
      <c r="F118" s="13"/>
      <c r="G118" s="13"/>
      <c r="H118" s="13"/>
      <c r="I118" s="13"/>
      <c r="J118" s="13"/>
      <c r="K118" s="56">
        <f t="shared" si="19"/>
        <v>0</v>
      </c>
      <c r="L118" s="11">
        <f t="shared" si="20"/>
        <v>0</v>
      </c>
      <c r="M118" s="51" t="e">
        <f t="shared" si="21"/>
        <v>#DIV/0!</v>
      </c>
      <c r="N118" s="51" t="e">
        <f t="shared" si="24"/>
        <v>#DIV/0!</v>
      </c>
      <c r="O118" s="51" t="e">
        <f t="shared" si="22"/>
        <v>#DIV/0!</v>
      </c>
      <c r="P118" s="49">
        <f>SUM((D103+D104+D105+D106+D107+D108+D109+D110+D111+D112+D113+D114+D115+D116+D117+D118+H103+H104+H105+H106+H107+H108+H109+H110+H111+H112+H113+H114+H115+H116+H117+H118)/(C103+C104+C105+C106+C107+C108+C109+C110+C111+C112+C113+C114+C115+C116+C117+C118+G103+G104+G105+G106+G107+G108+G109+G110+G111+G112+G113+G114+G115+G116+G117+G118))</f>
        <v>7.4498141263940516</v>
      </c>
      <c r="Q118" s="50">
        <f>SUM((L102+L103+L104+L105+L106+L107+L108+L109+L110+L111+L112+L113+L114+L115+L116+L117+L118)/(K102+K103+K104+K105+K106+K107+K108+K109+K110+K111+K112+K113+K114+K115+K116+K117+K118))</f>
        <v>7.5852329515588099</v>
      </c>
      <c r="R118"/>
      <c r="S118"/>
      <c r="T118"/>
    </row>
    <row r="119" spans="1:20" ht="18" x14ac:dyDescent="0.25">
      <c r="A119" s="5"/>
      <c r="B119" s="12">
        <f t="shared" si="23"/>
        <v>46394</v>
      </c>
      <c r="C119" s="59"/>
      <c r="D119" s="13"/>
      <c r="E119" s="13"/>
      <c r="F119" s="13"/>
      <c r="G119" s="13"/>
      <c r="H119" s="13"/>
      <c r="I119" s="13"/>
      <c r="J119" s="13"/>
      <c r="K119" s="56">
        <f t="shared" si="19"/>
        <v>0</v>
      </c>
      <c r="L119" s="11">
        <f t="shared" si="20"/>
        <v>0</v>
      </c>
      <c r="M119" s="51" t="e">
        <f t="shared" si="21"/>
        <v>#DIV/0!</v>
      </c>
      <c r="N119" s="51" t="e">
        <f t="shared" si="24"/>
        <v>#DIV/0!</v>
      </c>
      <c r="O119" s="51" t="e">
        <f t="shared" si="22"/>
        <v>#DIV/0!</v>
      </c>
      <c r="P119" s="49">
        <f>SUM((D103+D104+D105+D106+D107+D108+D109+D110+D111+D112+D113+D114+D115+D116+D117+D118+D119+H103+H104+H105+H106+H107+H108+H109+H110+H111+H112+H113+H114+H115+H116+H117+H118+H119)/(C103+C104+C105+C106+C107+C108+C109+C110+C111+C112+C113+C114+C115+C116+C117+C118+C119+G103+G104+G105+G106+G107+G108+G109+G110+G111+G112+G113+G114+G115+G116+G117+G118+G119))</f>
        <v>7.4498141263940516</v>
      </c>
      <c r="Q119" s="50">
        <f>SUM((L102+L103+L104+L105+L106+L107+L108+L109+L110+L111+L112+L113+L114+L115+L116+L117+L118+L119)/(K102+K103+K104+K105+K106+K107+K108+K109+K110+K111+K112+K113+K114+K115+K116+K117+K118+K119))</f>
        <v>7.5852329515588099</v>
      </c>
      <c r="R119"/>
      <c r="S119"/>
      <c r="T119"/>
    </row>
    <row r="120" spans="1:20" ht="18" x14ac:dyDescent="0.25">
      <c r="A120" s="5"/>
      <c r="B120" s="12">
        <f t="shared" si="23"/>
        <v>46401</v>
      </c>
      <c r="C120" s="59"/>
      <c r="D120" s="13"/>
      <c r="E120" s="13"/>
      <c r="F120" s="13"/>
      <c r="G120" s="13"/>
      <c r="H120" s="13"/>
      <c r="I120" s="13"/>
      <c r="J120" s="13"/>
      <c r="K120" s="56">
        <f t="shared" si="19"/>
        <v>0</v>
      </c>
      <c r="L120" s="11">
        <f t="shared" si="20"/>
        <v>0</v>
      </c>
      <c r="M120" s="51" t="e">
        <f t="shared" si="21"/>
        <v>#DIV/0!</v>
      </c>
      <c r="N120" s="51" t="e">
        <f t="shared" si="24"/>
        <v>#DIV/0!</v>
      </c>
      <c r="O120" s="51" t="e">
        <f t="shared" si="22"/>
        <v>#DIV/0!</v>
      </c>
      <c r="P120" s="49">
        <f>SUM((D103+D104+D105+D106+D107+D108+D109+D110+D111+D112+D113+D114+D115+D116+D117+D118+D119+D120+H103+H104+H105+H106+H107+H108+H109+H110+H111+H112+H113+H114+H115+H116+H117+H118+H119+H120)/(C103+C104+C105+C106+C107+C108+C109+C110+C111+C112+C113+C114+C115+C116+C117+C118+C119+C120+G103+G104+G105+G106+G107+G108+G109+G110+G111+G112+G113+G114+G115+G116+G117+G118+G119+G120))</f>
        <v>7.4498141263940516</v>
      </c>
      <c r="Q120" s="50">
        <f>SUM((L102+L103+L104+L105+L106+L107+L108+L109+L110+L111+L112+L113+L114+L115+L116+L117+L118+L119+L120)/(K102+K103+K104+K105+K106+K107+K108+K109+K110+K111+K112+K113+K114+K115+K116+K117+K118+K119+K120))</f>
        <v>7.5852329515588099</v>
      </c>
      <c r="R120"/>
      <c r="S120"/>
      <c r="T120"/>
    </row>
    <row r="121" spans="1:20" ht="18" x14ac:dyDescent="0.25">
      <c r="A121" s="5"/>
      <c r="B121" s="12">
        <f>SUM(B120+7)</f>
        <v>46408</v>
      </c>
      <c r="C121" s="59"/>
      <c r="D121" s="13"/>
      <c r="E121" s="13"/>
      <c r="F121" s="13"/>
      <c r="G121" s="13"/>
      <c r="H121" s="13"/>
      <c r="I121" s="13"/>
      <c r="J121" s="13"/>
      <c r="K121" s="56">
        <f t="shared" si="19"/>
        <v>0</v>
      </c>
      <c r="L121" s="11">
        <f t="shared" si="20"/>
        <v>0</v>
      </c>
      <c r="M121" s="51" t="e">
        <f t="shared" si="21"/>
        <v>#DIV/0!</v>
      </c>
      <c r="N121" s="51" t="e">
        <f t="shared" si="24"/>
        <v>#DIV/0!</v>
      </c>
      <c r="O121" s="51" t="e">
        <f t="shared" si="22"/>
        <v>#DIV/0!</v>
      </c>
      <c r="P121" s="49">
        <f>SUM((D103+D104+D105+D106+D107+D108+D109+D110+D111+D112+D113+D114+D115+D116+D117+D118+D119+D120+D121+H103+H104+H105+H106+H107+H108+H109+H110+H111+H112+H113+H114+H115+H116+H117+H118+H119+H120+H121)/(C103+C104+C105+C106+C107+C108+C109+C110+C111+C112+C113+C114+C115+C116+C117+C118+C119+C120+C121+G103+G104+G105+G106+G107+G108+G109+G110+G111+G112+G113+G114+G115+G116+G117+G118+G119+G120+G121))</f>
        <v>7.4498141263940516</v>
      </c>
      <c r="Q121" s="50">
        <f>SUM((L102+L103+L104+L105+L106+L107+L108+L109+L110+L111+L112+L113+L114+L115+L116+L117+L118+L119+L120+L121)/(K102+K103+K104+K105+K106+K107+K108+K109+K110+K111+K112+K113+K114+K115+K116+K117+K118+K119+K120+K121))</f>
        <v>7.5852329515588099</v>
      </c>
      <c r="R121"/>
      <c r="S121"/>
      <c r="T121"/>
    </row>
    <row r="122" spans="1:20" ht="18" x14ac:dyDescent="0.25">
      <c r="A122" s="5"/>
      <c r="B122" s="12">
        <f>SUM(B121+7)</f>
        <v>46415</v>
      </c>
      <c r="C122" s="59"/>
      <c r="D122" s="13"/>
      <c r="E122" s="13"/>
      <c r="F122" s="13"/>
      <c r="G122" s="13"/>
      <c r="H122" s="13"/>
      <c r="I122" s="13"/>
      <c r="J122" s="13"/>
      <c r="K122" s="56">
        <f t="shared" si="19"/>
        <v>0</v>
      </c>
      <c r="L122" s="11">
        <f t="shared" si="20"/>
        <v>0</v>
      </c>
      <c r="M122" s="51" t="e">
        <f t="shared" si="21"/>
        <v>#DIV/0!</v>
      </c>
      <c r="N122" s="51" t="e">
        <f t="shared" si="24"/>
        <v>#DIV/0!</v>
      </c>
      <c r="O122" s="51" t="e">
        <f t="shared" si="22"/>
        <v>#DIV/0!</v>
      </c>
      <c r="P122" s="49">
        <f>SUM((D103+D104+D105+D106+D107+D108+D109+D110+D111+D112+D113+D114+D115+D116+D117+D118+D119+D120+D121+D122+H103+H104+H105+H106+H107+H108+H109+H110+H111+H112+H113+H114+H115+H116+H117+H118+H119+H120+H121+H122)/(C103+C104+C105+C106+C107+C108+C109+C110+C111+C112+C113+C114+C115+C116+C117+C118+C119+C120+C121+C122+G103+G104+G105+G106+G107+G108+G109+G110+G111+G112+G113+G114+G115+G116+G117+G118+G119+G120+G121+G122))</f>
        <v>7.4498141263940516</v>
      </c>
      <c r="Q122" s="50">
        <f>SUM((L102+L103+L104+L105+L106+L107+L108+L109+L110+L111+L112+L113+L114+L115+L116+L117+L118+L119+L120+L121+L122)/(K102+K103+K104+K105+K106+K107+K108+K109+K110+K111+K112+K113+K114+K115+K116+K117+K118+K119+K120+K121+K122))</f>
        <v>7.5852329515588099</v>
      </c>
      <c r="R122"/>
      <c r="S122"/>
      <c r="T122"/>
    </row>
    <row r="123" spans="1:20" ht="18" x14ac:dyDescent="0.25">
      <c r="A123" s="5"/>
      <c r="B123" s="12"/>
      <c r="C123" s="59"/>
      <c r="D123" s="13"/>
      <c r="E123" s="13"/>
      <c r="F123" s="13"/>
      <c r="G123" s="13"/>
      <c r="H123" s="13"/>
      <c r="I123" s="13"/>
      <c r="J123" s="13"/>
      <c r="K123" s="56">
        <f t="shared" si="19"/>
        <v>0</v>
      </c>
      <c r="L123" s="11">
        <f t="shared" si="20"/>
        <v>0</v>
      </c>
      <c r="M123" s="51" t="e">
        <f t="shared" si="21"/>
        <v>#DIV/0!</v>
      </c>
      <c r="N123" s="51" t="e">
        <f t="shared" si="24"/>
        <v>#DIV/0!</v>
      </c>
      <c r="O123" s="51" t="e">
        <f t="shared" si="22"/>
        <v>#DIV/0!</v>
      </c>
      <c r="P123" s="49">
        <f>SUM((D103+D104+D105+D106+D107+D108+D109+D110+D111+D112+D113+D114+D115+D116+D117+D118+D119+D120+D121+D122+D123+H103+H104+H105+H106+H107+H108+H109+H110+H111+H112+H113+H114+H115+H116+H117+H118+H119+H120+H121+H122+H123)/(C103+C104+C105+C106+C107+C108+C109+C110+C111+C112+C113+C114+C115+C116+C117+C118+C119+C120+C121+C122+C123+G103+G104+G105+G106+G107+G108+G109+G110+G111+G112+G113+G114+G115+G116+G117+G118+G119+G120+G121+G122+G123))</f>
        <v>7.4498141263940516</v>
      </c>
      <c r="Q123" s="50">
        <f>SUM((L102+L103+L104+L105+L106+L107+L108+L109+L110+L111+L112+L113+L114+L115+L116+L117+L118+L119+L120+L121+L122+L123)/(K102+K103+K104+K105+K106+K107+K108+K109+K110+K111+K112+K113+K114+K115+K116+K117+K118+K119+K120+K121+K122+K123))</f>
        <v>7.5852329515588099</v>
      </c>
      <c r="R123"/>
      <c r="S123"/>
      <c r="T123"/>
    </row>
    <row r="124" spans="1:20" ht="18" x14ac:dyDescent="0.25">
      <c r="A124" s="5"/>
      <c r="B124" s="12"/>
      <c r="C124" s="59"/>
      <c r="D124" s="13"/>
      <c r="E124" s="13"/>
      <c r="F124" s="13"/>
      <c r="G124" s="13"/>
      <c r="H124" s="13"/>
      <c r="I124" s="13"/>
      <c r="J124" s="13"/>
      <c r="K124" s="56">
        <f t="shared" si="19"/>
        <v>0</v>
      </c>
      <c r="L124" s="11">
        <f t="shared" si="20"/>
        <v>0</v>
      </c>
      <c r="M124" s="51" t="e">
        <f t="shared" si="21"/>
        <v>#DIV/0!</v>
      </c>
      <c r="N124" s="51" t="e">
        <f t="shared" si="24"/>
        <v>#DIV/0!</v>
      </c>
      <c r="O124" s="51" t="e">
        <f t="shared" si="22"/>
        <v>#DIV/0!</v>
      </c>
      <c r="P124" s="49">
        <f>SUM((D103+D104+D105+D106+D107+D108+D109+D110+D111+D112+D113+D114+D115+D116+D117+D118+D119+D120+D121+D122+D123+D124+H103+H104+H105+H106+H107+H108+H109+H110+H111+H112+H113+H114+H115+H116+H117+H118+H119+H120+H121+H122+H123+H124)/(C103+C104+C105+C106+C107+C108+C109+C110+C111+C112+C113+C114+C115+C116+C117+C118+C119+C120+C121+C122+C123+C124+G103+G104+G105+G106+G107+G108+G109+G110+G111+G112+G113+G114+G115+G116+G117+G118+G119+G120+G121+G122+G123+G124))</f>
        <v>7.4498141263940516</v>
      </c>
      <c r="Q124" s="50">
        <f>SUM((L102+L103+L104+L105+L106+L107+L108+L109+L110+L111+L112+L113+L114+L115+L116+L117+L118+L119+L120+L121+L122+L123+L124)/(K102+K103+K104+K105+K106+K107+K108+K109+K110+K111+K112+K113+K114+K115+K116+K117+K118+K119+K120+K121+K122+K123+K124))</f>
        <v>7.5852329515588099</v>
      </c>
      <c r="R124"/>
      <c r="S124"/>
      <c r="T124"/>
    </row>
    <row r="125" spans="1:20" ht="18" x14ac:dyDescent="0.25">
      <c r="A125" s="5"/>
      <c r="B125" s="12"/>
      <c r="C125" s="59"/>
      <c r="D125" s="13"/>
      <c r="E125" s="13"/>
      <c r="F125" s="13"/>
      <c r="G125" s="13"/>
      <c r="H125" s="13"/>
      <c r="I125" s="13"/>
      <c r="J125" s="13"/>
      <c r="K125" s="56">
        <f t="shared" si="19"/>
        <v>0</v>
      </c>
      <c r="L125" s="11">
        <f t="shared" si="20"/>
        <v>0</v>
      </c>
      <c r="M125" s="51" t="e">
        <f t="shared" si="21"/>
        <v>#DIV/0!</v>
      </c>
      <c r="N125" s="51" t="e">
        <f t="shared" si="24"/>
        <v>#DIV/0!</v>
      </c>
      <c r="O125" s="51" t="e">
        <f t="shared" si="22"/>
        <v>#DIV/0!</v>
      </c>
      <c r="P125" s="49">
        <f>SUM((D103+D104+D105+D106+D107+D108+D109+D110+D111+D112+D113+D114+D115+D116+D117+D118+D119+D120+D121+D122+D123+D124+D125+H103+H104+H105+H106+H107+H108+H109+H110+H111+H112+H113+H114+H115+H116+H117+H118+H119+H120+H121+H122+H123+H124+H125)/(C103+C104+C105+C106+C107+C108+C109+C110+C111+C112+C113+C114+C115+C116+C117+C118+C119+C120+C121+C122+C123+C124+C125+G103+G104+G105+G106+G107+G108+G109+G110+G111+G112+G113+G114+G115+G116+G117+G118+G119+G120+G121+G122+G123+G124+G125))</f>
        <v>7.4498141263940516</v>
      </c>
      <c r="Q125" s="50">
        <f>SUM((L102+L103+L104+L105+L106+L107+L108+L109+L110+L111+L112+L113+L114+L115+L116+L117+L118+L119+L120+L121+L122+L123+L124+L125)/(K102+K103+K104+K105+K106+K107+K108+K109+K110+K111+K112+K113+K114+K115+K116+K117+K118+K119+K120+K121+K122+K123+K124+K125))</f>
        <v>7.5852329515588099</v>
      </c>
      <c r="R125"/>
      <c r="S125"/>
      <c r="T125"/>
    </row>
    <row r="126" spans="1:20" ht="18" x14ac:dyDescent="0.25">
      <c r="A126" s="5"/>
      <c r="B126" s="12"/>
      <c r="C126" s="59"/>
      <c r="D126" s="13"/>
      <c r="E126" s="13"/>
      <c r="F126" s="13"/>
      <c r="G126" s="13"/>
      <c r="H126" s="13"/>
      <c r="I126" s="13"/>
      <c r="J126" s="13"/>
      <c r="K126" s="56">
        <f t="shared" si="19"/>
        <v>0</v>
      </c>
      <c r="L126" s="11">
        <f t="shared" si="20"/>
        <v>0</v>
      </c>
      <c r="M126" s="51" t="e">
        <f t="shared" si="21"/>
        <v>#DIV/0!</v>
      </c>
      <c r="N126" s="51" t="e">
        <f t="shared" si="24"/>
        <v>#DIV/0!</v>
      </c>
      <c r="O126" s="51" t="e">
        <f t="shared" si="22"/>
        <v>#DIV/0!</v>
      </c>
      <c r="P126" s="49">
        <f>SUM((D103+D104+D105+D106+D107+D108+D109+D110+D111+D112+D113+D114+D115+D116+D117+D118+D119+D120+D121+D122+D123+D124+D125+D126+H103+H104+H105+H106+H107+H108+H109+H110+H111+H112+H113+H114+H115+H116+H117+H118+H119+H120+H121+H122+H123+H124+H125+H126)/(C103+C104+C105+C106+C107+C108+C109+C110+C111+C112+C113+C114+C115+C116+C117+C118+C119+C120+C121+C122+C123+C124+C125+C126+G103+G104+G105+G106+G107+G108+G109+G110+G111+G112+G113+G114+G115+G116+G117+G118+G119+G120+G121+G122+G123+G124+G125+G126))</f>
        <v>7.4498141263940516</v>
      </c>
      <c r="Q126" s="50">
        <f>SUM((L102+L103+L104+L105+L106+L107+L108+L109+L110+L111+L112+L113+L114+L115+L116+L117+L118+L119+L120+L121+L122+L123+L124+L125+L126)/(K102+K103+K104+K105+K106+K107+K108+K109+K110+K111+K112+K113+K114+K115+K116+K117+K118+K119+K120+K121+K122+K123+K124+K125+K126))</f>
        <v>7.5852329515588099</v>
      </c>
      <c r="R126"/>
      <c r="S126"/>
      <c r="T126"/>
    </row>
    <row r="127" spans="1:20" ht="18" x14ac:dyDescent="0.25">
      <c r="A127" s="5"/>
      <c r="B127" s="12"/>
      <c r="C127" s="59"/>
      <c r="D127" s="13"/>
      <c r="E127" s="13"/>
      <c r="F127" s="13"/>
      <c r="G127" s="13"/>
      <c r="H127" s="13"/>
      <c r="I127" s="13"/>
      <c r="J127" s="13"/>
      <c r="K127" s="56">
        <f t="shared" si="19"/>
        <v>0</v>
      </c>
      <c r="L127" s="11">
        <f t="shared" si="20"/>
        <v>0</v>
      </c>
      <c r="M127" s="51" t="e">
        <f t="shared" si="21"/>
        <v>#DIV/0!</v>
      </c>
      <c r="N127" s="51" t="e">
        <f t="shared" si="24"/>
        <v>#DIV/0!</v>
      </c>
      <c r="O127" s="51" t="e">
        <f t="shared" si="22"/>
        <v>#DIV/0!</v>
      </c>
      <c r="P127" s="49">
        <f>SUM((D103+D104+D105+D106+D107+D108+D109+D110+D111+D112+D113+D114+D115+D116+D117+D118+D119+D120+D121+D122+D123+D124+D125+D126+D127+H103+H104+H105+H106+H107+H108+H109+H110+H111+H112+H113+H114+H115+H116+H117+H118+H119+H120+H121+H122+H123+H124+H125+H126+H127)/(C103+C104+C105+C106+C107+C108+C109+C110+C111+C112+C113+C114+C115+C116+C117+C118+C119+C120+C121+C122+C123+C124+C125+C126+C127+G103+G104+G105+G106+G107+G108+G109+G110+G111+G112+G113+G114+G115+G116+G117+G118+G119+G120+G121+G122+G123+G124+G125+G126+G127))</f>
        <v>7.4498141263940516</v>
      </c>
      <c r="Q127" s="50">
        <f>SUM((L102+L103+L104+L105+L106+L107+L108+L109+L110+L111+L112+L113+L114+L115+L116+L117+L118+L119+L120+L121+L122+L123+L124+L125+L126+L127)/(K102+K103+K104+K105+K106+K107+K108+K109+K110+K111+K112+K113+K114+K115+K116+K117+K118+K119+K120+K121+K122+K123+K124+K125+K126+K127))</f>
        <v>7.5852329515588099</v>
      </c>
      <c r="R127"/>
      <c r="S127"/>
      <c r="T127"/>
    </row>
    <row r="128" spans="1:20" ht="18" x14ac:dyDescent="0.25">
      <c r="A128" s="5"/>
      <c r="B128" s="15"/>
      <c r="C128" s="59"/>
      <c r="D128" s="13"/>
      <c r="E128" s="13"/>
      <c r="F128" s="13"/>
      <c r="G128" s="13"/>
      <c r="H128" s="13"/>
      <c r="I128" s="13"/>
      <c r="J128" s="13"/>
      <c r="K128" s="56">
        <f t="shared" si="19"/>
        <v>0</v>
      </c>
      <c r="L128" s="11">
        <f t="shared" si="20"/>
        <v>0</v>
      </c>
      <c r="M128" s="51" t="e">
        <f t="shared" si="21"/>
        <v>#DIV/0!</v>
      </c>
      <c r="N128" s="51" t="e">
        <f t="shared" si="24"/>
        <v>#DIV/0!</v>
      </c>
      <c r="O128" s="51" t="e">
        <f t="shared" si="22"/>
        <v>#DIV/0!</v>
      </c>
      <c r="P128" s="49">
        <f>SUM((D103+D104+D105+D106+D107+D108+D109+D110+D111+D112+D113+D114+D115+D116+D117+D118+D119+D120+D121+D122+D123+D124+D125+D126+D127+D128+H103+H104+H105+H106+H107+H108+H109+H110+H111+H112+H113+H114+H115+H116+H117+H118+H119+H120+H121+H122+H123+H124+H125+H126+H127+H128)/(C103+C104+C105+C106+C107+C108+C109+C110+C111+C112+C113+C114+C115+C116+C117+C118+C119+C120+C121+C122+C123+C124+C125+C126+C127+C128+G103+G104+G105+G106+G107+G108+G109+G110+G111+G112+G113+G114+G115+G116+G117+G118+G119+G120+G121+G122+G123+G124+G125+G126+G127+G128))</f>
        <v>7.4498141263940516</v>
      </c>
      <c r="Q128" s="50">
        <f>SUM((L102+L103+L104+L105+L106+L107+L108+L109+L110+L111+L112+L113+L114+L115+L116+L117+L118+L119+L120+L121+L122+L123+L124+L125+L126+L127+L128)/(K102+K103+K104+K105+K106+K107+K108+K109+K110+K111+K112+K113+K114+K115+K116+K117+K118+K119+K120+K121+K122+K123+K124+K125+K126+K127+K128))</f>
        <v>7.5852329515588099</v>
      </c>
      <c r="R128"/>
      <c r="S128"/>
      <c r="T128"/>
    </row>
    <row r="129" spans="1:20" ht="18" x14ac:dyDescent="0.25">
      <c r="A129" s="5"/>
      <c r="B129" s="15"/>
      <c r="C129" s="59"/>
      <c r="D129" s="13"/>
      <c r="E129" s="13"/>
      <c r="F129" s="13"/>
      <c r="G129" s="13"/>
      <c r="H129" s="13"/>
      <c r="I129" s="13"/>
      <c r="J129" s="13"/>
      <c r="K129" s="56">
        <f t="shared" si="19"/>
        <v>0</v>
      </c>
      <c r="L129" s="11">
        <f t="shared" si="20"/>
        <v>0</v>
      </c>
      <c r="M129" s="51" t="e">
        <f t="shared" si="21"/>
        <v>#DIV/0!</v>
      </c>
      <c r="N129" s="51" t="e">
        <f t="shared" si="24"/>
        <v>#DIV/0!</v>
      </c>
      <c r="O129" s="51" t="e">
        <f t="shared" si="22"/>
        <v>#DIV/0!</v>
      </c>
      <c r="P129" s="49">
        <f>SUM((D103+D104+D105+D106+D107+D108+D109+D110+D111+D112+D113+D114+D115+D116+D117+D118+D119+D120+D121+D122+D123+D124+D125+D126+D127+D128+D129+H103+H104+H105+H106+H107+H108+H109+H110+H111+H112+H113+H114+H115+H116+H117+H118+H119+H120+H121+H122+H123+H124+H125+H126+H127+H128+H129)/(C103+C104+C105+C106+C107+C108+C109+C110+C111+C112+C113+C114+C115+C116+C117+C118+C119+C120+C121+C122+C123+C124+C125+C126+C127+C128+C129+G103+G104+G105+G106+G107+G108+G109+G110+G111+G112+G113+G114+G115+G116+G117+G118+G119+G120+G121+G122+G123+G124+G125+G126+G127+G128+G129))</f>
        <v>7.4498141263940516</v>
      </c>
      <c r="Q129" s="50">
        <f>SUM((L102+L103+L104+L105+L106+L107+L108+L109+L110+L111+L112+L113+L114+L115+L116+L117+L118+L119+L120+L121+L122+L123+L124+L125+L126+L127+L128+L129)/(K102+K103+K104+K105+K106+K107+K108+K109+K110+K111+K112+K113+K114+K115+K116+K117+K118+K119+K120+K121+K122+K123+K124+K125+K126+K127+K128+K129))</f>
        <v>7.5852329515588099</v>
      </c>
      <c r="R129"/>
      <c r="S129"/>
      <c r="T129"/>
    </row>
    <row r="130" spans="1:20" ht="18" x14ac:dyDescent="0.25">
      <c r="A130" s="5"/>
      <c r="B130" s="8"/>
      <c r="C130" s="61"/>
      <c r="D130" s="14"/>
      <c r="E130" s="14"/>
      <c r="F130" s="14"/>
      <c r="G130" s="14"/>
      <c r="H130" s="14"/>
      <c r="I130" s="14"/>
      <c r="J130" s="14"/>
      <c r="K130" s="67"/>
      <c r="L130" s="8"/>
      <c r="M130" s="46"/>
      <c r="N130" s="46"/>
      <c r="O130" s="46"/>
      <c r="P130" s="46"/>
      <c r="Q130" s="48"/>
      <c r="R130"/>
      <c r="S130"/>
      <c r="T130"/>
    </row>
    <row r="131" spans="1:20" ht="18.75" thickBot="1" x14ac:dyDescent="0.3">
      <c r="A131" s="5"/>
      <c r="B131" s="8"/>
      <c r="C131" s="61"/>
      <c r="D131" s="14"/>
      <c r="E131" s="14"/>
      <c r="F131" s="14"/>
      <c r="G131" s="14"/>
      <c r="H131" s="14"/>
      <c r="I131" s="14"/>
      <c r="J131" s="14"/>
      <c r="K131" s="67"/>
      <c r="L131" s="8"/>
      <c r="M131" s="46"/>
      <c r="N131" s="46"/>
      <c r="O131" s="46"/>
      <c r="P131" s="46"/>
      <c r="Q131" s="48"/>
      <c r="R131"/>
      <c r="S131"/>
      <c r="T131"/>
    </row>
    <row r="132" spans="1:20" ht="19.5" thickTop="1" thickBot="1" x14ac:dyDescent="0.3">
      <c r="A132" s="17" t="s">
        <v>18</v>
      </c>
      <c r="B132" s="19"/>
      <c r="C132" s="70">
        <f>Q129</f>
        <v>7.5852329515588099</v>
      </c>
      <c r="D132" s="20"/>
      <c r="E132" s="20">
        <f>COUNTA(E103:E129)</f>
        <v>1</v>
      </c>
      <c r="F132" s="20">
        <f t="shared" ref="F132:J132" si="25">COUNTA(F103:F129)</f>
        <v>0</v>
      </c>
      <c r="G132" s="20"/>
      <c r="H132" s="20"/>
      <c r="I132" s="20">
        <f t="shared" si="25"/>
        <v>4</v>
      </c>
      <c r="J132" s="20">
        <f t="shared" si="25"/>
        <v>1</v>
      </c>
      <c r="K132" s="68">
        <f>SUM(K102:K129)</f>
        <v>330.24694376528117</v>
      </c>
      <c r="L132" s="21">
        <f>SUM(L102:L129)</f>
        <v>2505</v>
      </c>
      <c r="M132" s="52"/>
      <c r="N132" s="52"/>
      <c r="O132" s="53"/>
      <c r="P132" s="53"/>
      <c r="Q132" s="48"/>
      <c r="R132"/>
      <c r="S132"/>
      <c r="T132"/>
    </row>
    <row r="133" spans="1:20" ht="18" x14ac:dyDescent="0.25">
      <c r="A133" s="5"/>
      <c r="B133" s="5"/>
      <c r="C133" s="60"/>
      <c r="D133" s="16"/>
      <c r="E133" s="16"/>
      <c r="F133" s="16"/>
      <c r="G133" s="16"/>
      <c r="H133" s="16"/>
      <c r="I133" s="16"/>
      <c r="J133" s="16"/>
      <c r="K133" s="69"/>
      <c r="L133" s="5"/>
      <c r="M133" s="48"/>
      <c r="N133" s="48"/>
      <c r="O133" s="48"/>
      <c r="P133" s="48"/>
      <c r="Q133" s="48"/>
      <c r="R133"/>
      <c r="S133"/>
      <c r="T133"/>
    </row>
    <row r="134" spans="1:20" ht="18" x14ac:dyDescent="0.25">
      <c r="A134" s="5" t="s">
        <v>69</v>
      </c>
      <c r="B134" s="5"/>
      <c r="C134" s="60"/>
      <c r="D134" s="16"/>
      <c r="E134" s="16"/>
      <c r="F134" s="16"/>
      <c r="G134" s="16"/>
      <c r="H134" s="16"/>
      <c r="I134" s="16"/>
      <c r="J134" s="16"/>
      <c r="K134" s="69"/>
      <c r="L134" s="5"/>
      <c r="M134" s="48"/>
      <c r="N134" s="48"/>
      <c r="O134" s="48"/>
      <c r="P134" s="48"/>
      <c r="Q134" s="48"/>
      <c r="R134"/>
      <c r="S134"/>
      <c r="T134"/>
    </row>
    <row r="135" spans="1:20" ht="18" x14ac:dyDescent="0.25">
      <c r="A135" s="5"/>
      <c r="B135" s="9" t="s">
        <v>16</v>
      </c>
      <c r="C135" s="55">
        <f>SUM(D135/11.23)</f>
        <v>44.612644701691892</v>
      </c>
      <c r="D135" s="10">
        <v>501</v>
      </c>
      <c r="E135" s="10"/>
      <c r="F135" s="10"/>
      <c r="G135" s="10"/>
      <c r="H135" s="10"/>
      <c r="I135" s="10"/>
      <c r="J135" s="10"/>
      <c r="K135" s="56">
        <f>C135</f>
        <v>44.612644701691892</v>
      </c>
      <c r="L135" s="11">
        <f>SUM(D135+H135)</f>
        <v>501</v>
      </c>
      <c r="M135" s="49">
        <f>SUM(D135/C135)</f>
        <v>11.23</v>
      </c>
      <c r="N135" s="46" t="e">
        <f>SUM(H135/G135)</f>
        <v>#DIV/0!</v>
      </c>
      <c r="O135" s="49">
        <f>SUM(L135/K135)</f>
        <v>11.23</v>
      </c>
      <c r="P135" s="49">
        <f>SUM((D135+H135)/(C135+G135))</f>
        <v>11.23</v>
      </c>
      <c r="Q135" s="50">
        <f>SUM(L135/K135)</f>
        <v>11.23</v>
      </c>
      <c r="R135"/>
      <c r="S135"/>
      <c r="T135"/>
    </row>
    <row r="136" spans="1:20" ht="18" x14ac:dyDescent="0.25">
      <c r="A136" s="5"/>
      <c r="B136" s="12">
        <v>46282</v>
      </c>
      <c r="C136" s="59">
        <v>60</v>
      </c>
      <c r="D136" s="13">
        <v>501</v>
      </c>
      <c r="E136" s="13" t="s">
        <v>17</v>
      </c>
      <c r="F136" s="13"/>
      <c r="G136" s="13">
        <v>22</v>
      </c>
      <c r="H136" s="13">
        <v>349</v>
      </c>
      <c r="I136" s="13" t="s">
        <v>17</v>
      </c>
      <c r="J136" s="13"/>
      <c r="K136" s="56">
        <f>SUM(C136+G136)</f>
        <v>82</v>
      </c>
      <c r="L136" s="11">
        <f>SUM(D136+H136)</f>
        <v>850</v>
      </c>
      <c r="M136" s="49">
        <f>SUM(D136/C136)</f>
        <v>8.35</v>
      </c>
      <c r="N136" s="49">
        <f>SUM(H136/G136)</f>
        <v>15.863636363636363</v>
      </c>
      <c r="O136" s="49">
        <f>SUM(L136/K136)</f>
        <v>10.365853658536585</v>
      </c>
      <c r="P136" s="49">
        <f>SUM((D136+H136)/(C136+G136))</f>
        <v>10.365853658536585</v>
      </c>
      <c r="Q136" s="50">
        <f>SUM((L135+L136)/(K135+K136))</f>
        <v>10.670340258534596</v>
      </c>
      <c r="R136"/>
      <c r="S136"/>
      <c r="T136"/>
    </row>
    <row r="137" spans="1:20" ht="18" x14ac:dyDescent="0.25">
      <c r="A137" s="5"/>
      <c r="B137" s="12">
        <f>SUM(B136+7)</f>
        <v>46289</v>
      </c>
      <c r="C137" s="59">
        <v>39</v>
      </c>
      <c r="D137" s="13">
        <v>501</v>
      </c>
      <c r="E137" s="13" t="s">
        <v>17</v>
      </c>
      <c r="F137" s="13"/>
      <c r="G137" s="13"/>
      <c r="H137" s="13"/>
      <c r="I137" s="13"/>
      <c r="J137" s="13"/>
      <c r="K137" s="56">
        <f t="shared" ref="K137:K162" si="26">SUM(C137+G137)</f>
        <v>39</v>
      </c>
      <c r="L137" s="11">
        <f t="shared" ref="L137:L162" si="27">SUM(D137+H137)</f>
        <v>501</v>
      </c>
      <c r="M137" s="51">
        <f t="shared" ref="M137:M162" si="28">SUM(D137/C137)</f>
        <v>12.846153846153847</v>
      </c>
      <c r="N137" s="51" t="e">
        <f>SUM(H137/G137)</f>
        <v>#DIV/0!</v>
      </c>
      <c r="O137" s="51">
        <f t="shared" ref="O137:O162" si="29">SUM(L137/K137)</f>
        <v>12.846153846153847</v>
      </c>
      <c r="P137" s="49">
        <f>SUM((D136+D137+H136+H137)/(C136+C137+G136+G137))</f>
        <v>11.165289256198347</v>
      </c>
      <c r="Q137" s="50">
        <f>SUM((L135+L136+L137)/(K135+K136+K137))</f>
        <v>11.182721001381847</v>
      </c>
      <c r="R137"/>
      <c r="S137"/>
      <c r="T137"/>
    </row>
    <row r="138" spans="1:20" ht="18" x14ac:dyDescent="0.25">
      <c r="A138" s="5"/>
      <c r="B138" s="12">
        <f t="shared" ref="B138:B153" si="30">SUM(B137+7)</f>
        <v>46296</v>
      </c>
      <c r="C138" s="59">
        <v>31</v>
      </c>
      <c r="D138" s="13">
        <v>501</v>
      </c>
      <c r="E138" s="13" t="s">
        <v>17</v>
      </c>
      <c r="F138" s="13"/>
      <c r="G138" s="13"/>
      <c r="H138" s="13"/>
      <c r="I138" s="13"/>
      <c r="J138" s="13"/>
      <c r="K138" s="56">
        <f t="shared" si="26"/>
        <v>31</v>
      </c>
      <c r="L138" s="11">
        <f t="shared" si="27"/>
        <v>501</v>
      </c>
      <c r="M138" s="51">
        <f t="shared" si="28"/>
        <v>16.161290322580644</v>
      </c>
      <c r="N138" s="51" t="e">
        <f t="shared" ref="N138:N162" si="31">SUM(H138/G138)</f>
        <v>#DIV/0!</v>
      </c>
      <c r="O138" s="51">
        <f t="shared" si="29"/>
        <v>16.161290322580644</v>
      </c>
      <c r="P138" s="49">
        <f>SUM((D136+D137+D138+H136+H137+H138)/(C136+C137+C138+G136+G137+G138))</f>
        <v>12.184210526315789</v>
      </c>
      <c r="Q138" s="50">
        <f>SUM((L135+L136+L137+L138)/(K135+K136+K137+K138))</f>
        <v>11.967694161126108</v>
      </c>
      <c r="R138"/>
      <c r="S138"/>
      <c r="T138"/>
    </row>
    <row r="139" spans="1:20" ht="18" x14ac:dyDescent="0.25">
      <c r="A139" s="5"/>
      <c r="B139" s="12">
        <f t="shared" si="30"/>
        <v>46303</v>
      </c>
      <c r="C139" s="59"/>
      <c r="D139" s="13"/>
      <c r="E139" s="13"/>
      <c r="F139" s="13"/>
      <c r="G139" s="13"/>
      <c r="H139" s="13"/>
      <c r="I139" s="13"/>
      <c r="J139" s="13"/>
      <c r="K139" s="56">
        <f t="shared" si="26"/>
        <v>0</v>
      </c>
      <c r="L139" s="11">
        <f t="shared" si="27"/>
        <v>0</v>
      </c>
      <c r="M139" s="51" t="e">
        <f t="shared" si="28"/>
        <v>#DIV/0!</v>
      </c>
      <c r="N139" s="51" t="e">
        <f t="shared" si="31"/>
        <v>#DIV/0!</v>
      </c>
      <c r="O139" s="51" t="e">
        <f t="shared" si="29"/>
        <v>#DIV/0!</v>
      </c>
      <c r="P139" s="49">
        <f>SUM((D136+D137+D138+D139+H136+H137+H138+H139)/(C136+C137+C138+C139+G136+G137+G138+G139))</f>
        <v>12.184210526315789</v>
      </c>
      <c r="Q139" s="50">
        <f>SUM((L135+L136+L137+L138+L139)/(K135+K136+K137+K138+K139))</f>
        <v>11.967694161126108</v>
      </c>
      <c r="R139"/>
      <c r="S139"/>
      <c r="T139"/>
    </row>
    <row r="140" spans="1:20" ht="18" x14ac:dyDescent="0.25">
      <c r="A140" s="5"/>
      <c r="B140" s="12">
        <f t="shared" si="30"/>
        <v>46310</v>
      </c>
      <c r="C140" s="59"/>
      <c r="D140" s="13"/>
      <c r="E140" s="13"/>
      <c r="F140" s="13"/>
      <c r="G140" s="13"/>
      <c r="H140" s="13"/>
      <c r="I140" s="13"/>
      <c r="J140" s="13"/>
      <c r="K140" s="56">
        <f t="shared" si="26"/>
        <v>0</v>
      </c>
      <c r="L140" s="11">
        <f t="shared" si="27"/>
        <v>0</v>
      </c>
      <c r="M140" s="51" t="e">
        <f t="shared" si="28"/>
        <v>#DIV/0!</v>
      </c>
      <c r="N140" s="51" t="e">
        <f t="shared" si="31"/>
        <v>#DIV/0!</v>
      </c>
      <c r="O140" s="51" t="e">
        <f t="shared" si="29"/>
        <v>#DIV/0!</v>
      </c>
      <c r="P140" s="49">
        <f>SUM((D136+D137+D138+D139+D140+H136+H137+H138+H139+H140)/(C136+C137+C138+C139+C140+G136+G137+G138+G139+G140))</f>
        <v>12.184210526315789</v>
      </c>
      <c r="Q140" s="50">
        <f>SUM((L135+L136+L137+L138+L139+L140)/(K135+K136+K137+K138+K139+K140))</f>
        <v>11.967694161126108</v>
      </c>
      <c r="R140"/>
      <c r="S140"/>
      <c r="T140"/>
    </row>
    <row r="141" spans="1:20" ht="18" x14ac:dyDescent="0.25">
      <c r="A141" s="5"/>
      <c r="B141" s="12">
        <f t="shared" si="30"/>
        <v>46317</v>
      </c>
      <c r="C141" s="59">
        <v>45</v>
      </c>
      <c r="D141" s="13">
        <v>531</v>
      </c>
      <c r="E141" s="13"/>
      <c r="F141" s="13" t="s">
        <v>17</v>
      </c>
      <c r="G141" s="13">
        <v>31</v>
      </c>
      <c r="H141" s="13">
        <v>301</v>
      </c>
      <c r="I141" s="13" t="s">
        <v>17</v>
      </c>
      <c r="J141" s="13"/>
      <c r="K141" s="56">
        <f t="shared" si="26"/>
        <v>76</v>
      </c>
      <c r="L141" s="11">
        <f t="shared" si="27"/>
        <v>832</v>
      </c>
      <c r="M141" s="51">
        <f t="shared" si="28"/>
        <v>11.8</v>
      </c>
      <c r="N141" s="51">
        <f t="shared" si="31"/>
        <v>9.7096774193548381</v>
      </c>
      <c r="O141" s="51">
        <f t="shared" si="29"/>
        <v>10.947368421052632</v>
      </c>
      <c r="P141" s="49">
        <f>SUM((D136+D137+D138+D139+D140+D141+H136+H137+H138+H139+H140+H141)/(C136+C137+C138+C139+C140+C141+G136+G137+G138+G139+G140+G141))</f>
        <v>11.771929824561404</v>
      </c>
      <c r="Q141" s="50">
        <f>SUM((L135+L136+L137+L138+L139+L140+L141)/(K135+K136+K137+K138+K139+K140+K141))</f>
        <v>11.683243832967491</v>
      </c>
      <c r="R141"/>
      <c r="S141"/>
      <c r="T141"/>
    </row>
    <row r="142" spans="1:20" ht="18" x14ac:dyDescent="0.25">
      <c r="A142" s="5"/>
      <c r="B142" s="12">
        <f t="shared" si="30"/>
        <v>46324</v>
      </c>
      <c r="C142" s="59"/>
      <c r="D142" s="13"/>
      <c r="E142" s="13"/>
      <c r="F142" s="13"/>
      <c r="G142" s="13"/>
      <c r="H142" s="13"/>
      <c r="I142" s="13"/>
      <c r="J142" s="13"/>
      <c r="K142" s="56">
        <f t="shared" si="26"/>
        <v>0</v>
      </c>
      <c r="L142" s="11">
        <f t="shared" si="27"/>
        <v>0</v>
      </c>
      <c r="M142" s="51" t="e">
        <f t="shared" si="28"/>
        <v>#DIV/0!</v>
      </c>
      <c r="N142" s="51" t="e">
        <f t="shared" si="31"/>
        <v>#DIV/0!</v>
      </c>
      <c r="O142" s="51" t="e">
        <f t="shared" si="29"/>
        <v>#DIV/0!</v>
      </c>
      <c r="P142" s="49">
        <f>SUM((D136+D137+D138+D139+D140+D141+D142+H136+H137+H138+H139+H140+H141+H142)/(C136+C137+C138+C139+C140+C141+C142+G136+G137+G138+G139+G140+G141+G142))</f>
        <v>11.771929824561404</v>
      </c>
      <c r="Q142" s="50">
        <f>SUM((L135+L136+L137+L138+L139+L140+L141+L142)/(K135+K136+K137+K138+K139+K140+K141+K142))</f>
        <v>11.683243832967491</v>
      </c>
      <c r="R142"/>
      <c r="S142"/>
      <c r="T142"/>
    </row>
    <row r="143" spans="1:20" ht="18" x14ac:dyDescent="0.25">
      <c r="A143" s="5"/>
      <c r="B143" s="12">
        <f t="shared" si="30"/>
        <v>46331</v>
      </c>
      <c r="C143" s="59"/>
      <c r="D143" s="13"/>
      <c r="E143" s="13"/>
      <c r="F143" s="13"/>
      <c r="G143" s="13"/>
      <c r="H143" s="13"/>
      <c r="I143" s="13"/>
      <c r="J143" s="13"/>
      <c r="K143" s="56">
        <f t="shared" si="26"/>
        <v>0</v>
      </c>
      <c r="L143" s="11">
        <f t="shared" si="27"/>
        <v>0</v>
      </c>
      <c r="M143" s="51" t="e">
        <f t="shared" si="28"/>
        <v>#DIV/0!</v>
      </c>
      <c r="N143" s="51" t="e">
        <f t="shared" si="31"/>
        <v>#DIV/0!</v>
      </c>
      <c r="O143" s="51" t="e">
        <f t="shared" si="29"/>
        <v>#DIV/0!</v>
      </c>
      <c r="P143" s="49">
        <f>SUM((D136+D137+D138+D139+D140+D141+D142+D143+H136+H137+H138+H139+H140+H141+H142+H143)/(C136+C137+C138+C139+C140+C141+C142+C143+G136+G137+G138+G139+G140+G141+G142+G143))</f>
        <v>11.771929824561404</v>
      </c>
      <c r="Q143" s="50">
        <f>SUM((L135+L136+L137+L138+L139+L140+L141+L142+L143)/(K135+K136+K137+K138+K139+K140+K141+K142+K143))</f>
        <v>11.683243832967491</v>
      </c>
      <c r="R143"/>
      <c r="S143"/>
      <c r="T143"/>
    </row>
    <row r="144" spans="1:20" ht="18" x14ac:dyDescent="0.25">
      <c r="A144" s="5"/>
      <c r="B144" s="12">
        <f t="shared" si="30"/>
        <v>46338</v>
      </c>
      <c r="C144" s="59"/>
      <c r="D144" s="13"/>
      <c r="E144" s="13"/>
      <c r="F144" s="13"/>
      <c r="G144" s="13"/>
      <c r="H144" s="13"/>
      <c r="I144" s="13"/>
      <c r="J144" s="13"/>
      <c r="K144" s="56">
        <f t="shared" si="26"/>
        <v>0</v>
      </c>
      <c r="L144" s="11">
        <f t="shared" si="27"/>
        <v>0</v>
      </c>
      <c r="M144" s="51" t="e">
        <f t="shared" si="28"/>
        <v>#DIV/0!</v>
      </c>
      <c r="N144" s="51" t="e">
        <f t="shared" si="31"/>
        <v>#DIV/0!</v>
      </c>
      <c r="O144" s="51" t="e">
        <f t="shared" si="29"/>
        <v>#DIV/0!</v>
      </c>
      <c r="P144" s="49">
        <f>SUM((D136+D137+D138+D139+D140+D141+D142+D143+D144+H136+H137+H138+H139+H140+H141+H142+H143+H144)/(C136+C137+C138+C139+C140+C141+C142+C143+C144+G136+G137+G138+G139+G140+G141+G142+G143+G144))</f>
        <v>11.771929824561404</v>
      </c>
      <c r="Q144" s="50">
        <f>SUM((L135+L136+L137+L138+L139+L140+L141+L142+L143+L144)/(K135+K136+K137+K138+K139+K140+K141+K142+K143+K144))</f>
        <v>11.683243832967491</v>
      </c>
      <c r="R144"/>
      <c r="S144"/>
      <c r="T144"/>
    </row>
    <row r="145" spans="1:20" ht="18" x14ac:dyDescent="0.25">
      <c r="A145" s="5"/>
      <c r="B145" s="12">
        <f t="shared" si="30"/>
        <v>46345</v>
      </c>
      <c r="C145" s="59"/>
      <c r="D145" s="13"/>
      <c r="E145" s="13"/>
      <c r="F145" s="13"/>
      <c r="G145" s="13"/>
      <c r="H145" s="13"/>
      <c r="I145" s="13"/>
      <c r="J145" s="13"/>
      <c r="K145" s="56">
        <f t="shared" si="26"/>
        <v>0</v>
      </c>
      <c r="L145" s="11">
        <f t="shared" si="27"/>
        <v>0</v>
      </c>
      <c r="M145" s="51" t="e">
        <f t="shared" si="28"/>
        <v>#DIV/0!</v>
      </c>
      <c r="N145" s="51" t="e">
        <f t="shared" si="31"/>
        <v>#DIV/0!</v>
      </c>
      <c r="O145" s="51" t="e">
        <f t="shared" si="29"/>
        <v>#DIV/0!</v>
      </c>
      <c r="P145" s="49">
        <f>SUM((D136+D137+D138+D139+D140+D141+D142+D143+D144+D145+H136+H137+H138+H139+H140+H141+H142+H143+H144+H145)/(C136+C137+C138+C139+C140+C141+C142+C143+C144+C145+G136+G137+G138+G139+G140+G141+G142+G143+G144+G145))</f>
        <v>11.771929824561404</v>
      </c>
      <c r="Q145" s="50">
        <f>SUM((L135+L136+L137+L138+L139+L140+L141+L142+L143+L144+L145)/(K135+K136+K137+K138+K139+K140+K141+K142+K143+K144+K145))</f>
        <v>11.683243832967491</v>
      </c>
      <c r="R145"/>
      <c r="S145"/>
      <c r="T145"/>
    </row>
    <row r="146" spans="1:20" ht="18" x14ac:dyDescent="0.25">
      <c r="A146" s="5"/>
      <c r="B146" s="12">
        <f t="shared" si="30"/>
        <v>46352</v>
      </c>
      <c r="C146" s="59"/>
      <c r="D146" s="13"/>
      <c r="E146" s="13"/>
      <c r="F146" s="13"/>
      <c r="G146" s="13"/>
      <c r="H146" s="13"/>
      <c r="I146" s="13"/>
      <c r="J146" s="13"/>
      <c r="K146" s="56">
        <f t="shared" si="26"/>
        <v>0</v>
      </c>
      <c r="L146" s="11">
        <f t="shared" si="27"/>
        <v>0</v>
      </c>
      <c r="M146" s="51" t="e">
        <f t="shared" si="28"/>
        <v>#DIV/0!</v>
      </c>
      <c r="N146" s="51" t="e">
        <f t="shared" si="31"/>
        <v>#DIV/0!</v>
      </c>
      <c r="O146" s="51" t="e">
        <f t="shared" si="29"/>
        <v>#DIV/0!</v>
      </c>
      <c r="P146" s="49">
        <f>SUM((D136+D137+D138+D139+D140+D141+D142+D143+D144+D145+D146+H136+H137+H138+H139+H140+H141+H142+H143+H144+H145+H146)/(C136+C137+C138+C139+C140+C141+C142+C143+C144+C145+C146+G136+G137+G138+G139+G140+G141+G142+G143+G144+G145+G146))</f>
        <v>11.771929824561404</v>
      </c>
      <c r="Q146" s="50">
        <f>SUM((L135+L136+L137+L138+L139+L140+L141+L142+L143+L144+L145+L146)/(K135+K136+K137+K138+K139+K140+K141+K142+K143+K144+K145+K146))</f>
        <v>11.683243832967491</v>
      </c>
      <c r="R146"/>
      <c r="S146"/>
      <c r="T146"/>
    </row>
    <row r="147" spans="1:20" ht="18" x14ac:dyDescent="0.25">
      <c r="A147" s="5"/>
      <c r="B147" s="12">
        <f t="shared" si="30"/>
        <v>46359</v>
      </c>
      <c r="C147" s="59"/>
      <c r="D147" s="13"/>
      <c r="E147" s="13"/>
      <c r="F147" s="13"/>
      <c r="G147" s="13"/>
      <c r="H147" s="13"/>
      <c r="I147" s="13"/>
      <c r="J147" s="13"/>
      <c r="K147" s="56">
        <f t="shared" si="26"/>
        <v>0</v>
      </c>
      <c r="L147" s="11">
        <f t="shared" si="27"/>
        <v>0</v>
      </c>
      <c r="M147" s="51" t="e">
        <f t="shared" si="28"/>
        <v>#DIV/0!</v>
      </c>
      <c r="N147" s="51" t="e">
        <f t="shared" si="31"/>
        <v>#DIV/0!</v>
      </c>
      <c r="O147" s="51" t="e">
        <f t="shared" si="29"/>
        <v>#DIV/0!</v>
      </c>
      <c r="P147" s="49">
        <f>SUM((D136+D137+D138+D139+D140+D141+D142+D143+D144+D145+D146+D147+H136+H137+H138+H139+H140+H141+H142+H143+H144+H145+H146+H147)/(C136+C137+C138+C139+C140+C141+C142+C143+C144+C145+C146+C147+G136+G137+G138+G139+G140+G141+G142+G143+G144+G145+G146+G147))</f>
        <v>11.771929824561404</v>
      </c>
      <c r="Q147" s="50">
        <f>SUM((L135+L136+L137+L138+L139+L140+L141+L142+L143+L144+L145+L146+L147)/(K135+K136+K137+K138+K139+K140+K141+K142+K143+K144+K145+K146+K147))</f>
        <v>11.683243832967491</v>
      </c>
      <c r="R147"/>
      <c r="S147"/>
      <c r="T147"/>
    </row>
    <row r="148" spans="1:20" ht="18" x14ac:dyDescent="0.25">
      <c r="A148" s="5"/>
      <c r="B148" s="12">
        <f t="shared" si="30"/>
        <v>46366</v>
      </c>
      <c r="C148" s="59"/>
      <c r="D148" s="13"/>
      <c r="E148" s="13"/>
      <c r="F148" s="13"/>
      <c r="G148" s="13"/>
      <c r="H148" s="13"/>
      <c r="I148" s="13"/>
      <c r="J148" s="13"/>
      <c r="K148" s="56">
        <f t="shared" si="26"/>
        <v>0</v>
      </c>
      <c r="L148" s="11">
        <f t="shared" si="27"/>
        <v>0</v>
      </c>
      <c r="M148" s="51" t="e">
        <f t="shared" si="28"/>
        <v>#DIV/0!</v>
      </c>
      <c r="N148" s="51" t="e">
        <f t="shared" si="31"/>
        <v>#DIV/0!</v>
      </c>
      <c r="O148" s="51" t="e">
        <f t="shared" si="29"/>
        <v>#DIV/0!</v>
      </c>
      <c r="P148" s="49">
        <f>SUM((D136+D137+D138+D139+D140+D141+D142+D143+D144+D145+D146+D147+D148+H136+H137+H138+H139+H140+H141+H142+H143+H144+H145+H146+H147+H148)/(C136+C137+C138+C139+C140+C141+C142+C143+C144+C145+C146+C147+C148+G136+G137+G138+G139+G140+G141+G142+G143+G144+G145+G146+G147+G148))</f>
        <v>11.771929824561404</v>
      </c>
      <c r="Q148" s="50">
        <f>SUM((L135+L136+L137+L138+L139+L140+L141+L142+L143+L144+L145+L146+L147+L148)/(K135+K136+K137+K138+K139+K140+K141+K142+K143+K144+K145+K146+K147+K148))</f>
        <v>11.683243832967491</v>
      </c>
      <c r="R148"/>
      <c r="S148"/>
      <c r="T148"/>
    </row>
    <row r="149" spans="1:20" ht="18" x14ac:dyDescent="0.25">
      <c r="A149" s="5"/>
      <c r="B149" s="12">
        <f t="shared" si="30"/>
        <v>46373</v>
      </c>
      <c r="C149" s="59"/>
      <c r="D149" s="13"/>
      <c r="E149" s="13"/>
      <c r="F149" s="13"/>
      <c r="G149" s="13"/>
      <c r="H149" s="13"/>
      <c r="I149" s="13"/>
      <c r="J149" s="13"/>
      <c r="K149" s="56">
        <f t="shared" si="26"/>
        <v>0</v>
      </c>
      <c r="L149" s="11">
        <f t="shared" si="27"/>
        <v>0</v>
      </c>
      <c r="M149" s="51" t="e">
        <f t="shared" si="28"/>
        <v>#DIV/0!</v>
      </c>
      <c r="N149" s="51" t="e">
        <f t="shared" si="31"/>
        <v>#DIV/0!</v>
      </c>
      <c r="O149" s="51" t="e">
        <f t="shared" si="29"/>
        <v>#DIV/0!</v>
      </c>
      <c r="P149" s="49">
        <f>SUM((D136+D137+D138+D139+D140+D141+D142+D143+D144+D145+D146+D147+D148+D149+H136+H137+H138+H139+H140+H141+H142+H143+H144+H145+H146+H147+H148+H149)/(C136+C137+C138+C139+C140+C141+C142+C143+C144+C145+C146+C147+C148+C149+G136+G137+G138+G139+G140+G141+G142+G143+G144+G145+G146+G147+G148+G149))</f>
        <v>11.771929824561404</v>
      </c>
      <c r="Q149" s="50">
        <f>SUM((L135+L136+L137+L138+L139+L140+L141+L142+L143+L144+L145+L146+L147+L148+L149)/(K135+K136+K137+K138+K139+K140+K141+K142+K143+K144+K145+K146+K147+K148+K149))</f>
        <v>11.683243832967491</v>
      </c>
      <c r="R149"/>
      <c r="S149"/>
      <c r="T149"/>
    </row>
    <row r="150" spans="1:20" ht="18" x14ac:dyDescent="0.25">
      <c r="A150" s="5"/>
      <c r="B150" s="12">
        <f t="shared" si="30"/>
        <v>46380</v>
      </c>
      <c r="C150" s="59"/>
      <c r="D150" s="13"/>
      <c r="E150" s="13"/>
      <c r="F150" s="13"/>
      <c r="G150" s="13"/>
      <c r="H150" s="13"/>
      <c r="I150" s="13"/>
      <c r="J150" s="13"/>
      <c r="K150" s="56">
        <f t="shared" si="26"/>
        <v>0</v>
      </c>
      <c r="L150" s="11">
        <f t="shared" si="27"/>
        <v>0</v>
      </c>
      <c r="M150" s="51" t="e">
        <f t="shared" si="28"/>
        <v>#DIV/0!</v>
      </c>
      <c r="N150" s="51" t="e">
        <f t="shared" si="31"/>
        <v>#DIV/0!</v>
      </c>
      <c r="O150" s="51" t="e">
        <f t="shared" si="29"/>
        <v>#DIV/0!</v>
      </c>
      <c r="P150" s="49">
        <f>SUM((D136+D137+D138+D139+D140+D141+D142+D143+D144+D145+D146+D147+D148+D149+D150+H136+H137+H138+H139+H140+H141+H142+H143+H144+H145+H146+H147+H148+H149+H150)/(C136+C137+C138+C139+C140+C141+C142+C143+C144+C145+C146+C147+C148+C149+C150+G136+G137+G138+G139+G140+G141+G142+G143+G144+G145+G146+G147+G148+G149+G150))</f>
        <v>11.771929824561404</v>
      </c>
      <c r="Q150" s="50">
        <f>SUM((L135+L136+L137+L138+L139+L140+L141+L142+L143+L144+L145+L146+L147+L148+L149+L150)/(K135+K136+K137+K138+K139+K140+K141+K142+K143+K144+K145+K146+K147+K148+K149+K150))</f>
        <v>11.683243832967491</v>
      </c>
      <c r="R150"/>
      <c r="S150"/>
      <c r="T150"/>
    </row>
    <row r="151" spans="1:20" ht="18" x14ac:dyDescent="0.25">
      <c r="A151" s="5"/>
      <c r="B151" s="12">
        <f t="shared" si="30"/>
        <v>46387</v>
      </c>
      <c r="C151" s="59"/>
      <c r="D151" s="13"/>
      <c r="E151" s="13"/>
      <c r="F151" s="13"/>
      <c r="G151" s="13"/>
      <c r="H151" s="13"/>
      <c r="I151" s="13"/>
      <c r="J151" s="13"/>
      <c r="K151" s="56">
        <f t="shared" si="26"/>
        <v>0</v>
      </c>
      <c r="L151" s="11">
        <f t="shared" si="27"/>
        <v>0</v>
      </c>
      <c r="M151" s="51" t="e">
        <f t="shared" si="28"/>
        <v>#DIV/0!</v>
      </c>
      <c r="N151" s="51" t="e">
        <f t="shared" si="31"/>
        <v>#DIV/0!</v>
      </c>
      <c r="O151" s="51" t="e">
        <f t="shared" si="29"/>
        <v>#DIV/0!</v>
      </c>
      <c r="P151" s="49">
        <f>SUM((D136+D137+D138+D139+D140+D141+D142+D143+D144+D145+D146+D147+D148+D149+D150+D151+H136+H137+H138+H139+H140+H141+H142+H143+H144+H145+H146+H147+H148+H149+H150+H151)/(C136+C137+C138+C139+C140+C141+C142+C143+C144+C145+C146+C147+C148+C149+C150+C151+G136+G137+G138+G139+G140+G141+G142+G143+G144+G145+G146+G147+G148+G149+G150+G151))</f>
        <v>11.771929824561404</v>
      </c>
      <c r="Q151" s="50">
        <f>SUM((L135+L136+L137+L138+L139+L140+L141+L142+L143+L144+L145+L146+L147+L148+L149+L150+L151)/(K135+K136+K137+K138+K139+K140+K141+K142+K143+K144+K145+K146+K147+K148+K149+K150+K151))</f>
        <v>11.683243832967491</v>
      </c>
      <c r="R151"/>
      <c r="S151"/>
      <c r="T151"/>
    </row>
    <row r="152" spans="1:20" ht="18" x14ac:dyDescent="0.25">
      <c r="A152" s="5"/>
      <c r="B152" s="12">
        <f t="shared" si="30"/>
        <v>46394</v>
      </c>
      <c r="C152" s="59"/>
      <c r="D152" s="13"/>
      <c r="E152" s="13"/>
      <c r="F152" s="13"/>
      <c r="G152" s="13"/>
      <c r="H152" s="13"/>
      <c r="I152" s="13"/>
      <c r="J152" s="13"/>
      <c r="K152" s="56">
        <f t="shared" si="26"/>
        <v>0</v>
      </c>
      <c r="L152" s="11">
        <f t="shared" si="27"/>
        <v>0</v>
      </c>
      <c r="M152" s="51" t="e">
        <f t="shared" si="28"/>
        <v>#DIV/0!</v>
      </c>
      <c r="N152" s="51" t="e">
        <f t="shared" si="31"/>
        <v>#DIV/0!</v>
      </c>
      <c r="O152" s="51" t="e">
        <f t="shared" si="29"/>
        <v>#DIV/0!</v>
      </c>
      <c r="P152" s="49">
        <f>SUM((D136+D137+D138+D139+D140+D141+D142+D143+D144+D145+D146+D147+D148+D149+D150+D151+D152+H136+H137+H138+H139+H140+H141+H142+H143+H144+H145+H146+H147+H148+H149+H150+H151+H152)/(C136+C137+C138+C139+C140+C141+C142+C143+C144+C145+C146+C147+C148+C149+C150+C151+C152+G136+G137+G138+G139+G140+G141+G142+G143+G144+G145+G146+G147+G148+G149+G150+G151+G152))</f>
        <v>11.771929824561404</v>
      </c>
      <c r="Q152" s="50">
        <f>SUM((L135+L136+L137+L138+L139+L140+L141+L142+L143+L144+L145+L146+L147+L148+L149+L150+L151+L152)/(K135+K136+K137+K138+K139+K140+K141+K142+K143+K144+K145+K146+K147+K148+K149+K150+K151+K152))</f>
        <v>11.683243832967491</v>
      </c>
      <c r="R152"/>
      <c r="S152"/>
      <c r="T152"/>
    </row>
    <row r="153" spans="1:20" ht="18" x14ac:dyDescent="0.25">
      <c r="A153" s="5"/>
      <c r="B153" s="12">
        <f t="shared" si="30"/>
        <v>46401</v>
      </c>
      <c r="C153" s="59"/>
      <c r="D153" s="13"/>
      <c r="E153" s="13"/>
      <c r="F153" s="13"/>
      <c r="G153" s="13"/>
      <c r="H153" s="13"/>
      <c r="I153" s="13"/>
      <c r="J153" s="13"/>
      <c r="K153" s="56">
        <f t="shared" si="26"/>
        <v>0</v>
      </c>
      <c r="L153" s="11">
        <f t="shared" si="27"/>
        <v>0</v>
      </c>
      <c r="M153" s="51" t="e">
        <f t="shared" si="28"/>
        <v>#DIV/0!</v>
      </c>
      <c r="N153" s="51" t="e">
        <f t="shared" si="31"/>
        <v>#DIV/0!</v>
      </c>
      <c r="O153" s="51" t="e">
        <f t="shared" si="29"/>
        <v>#DIV/0!</v>
      </c>
      <c r="P153" s="49">
        <f>SUM((D136+D137+D138+D139+D140+D141+D142+D143+D144+D145+D146+D147+D148+D149+D150+D151+D152+D153+H136+H137+H138+H139+H140+H141+H142+H143+H144+H145+H146+H147+H148+H149+H150+H151+H152+H153)/(C136+C137+C138+C139+C140+C141+C142+C143+C144+C145+C146+C147+C148+C149+C150+C151+C152+C153+G136+G137+G138+G139+G140+G141+G142+G143+G144+G145+G146+G147+G148+G149+G150+G151+G152+G153))</f>
        <v>11.771929824561404</v>
      </c>
      <c r="Q153" s="50">
        <f>SUM((L135+L136+L137+L138+L139+L140+L141+L142+L143+L144+L145+L146+L147+L148+L149+L150+L151+L152+L153)/(K135+K136+K137+K138+K139+K140+K141+K142+K143+K144+K145+K146+K147+K148+K149+K150+K151+K152+K153))</f>
        <v>11.683243832967491</v>
      </c>
      <c r="R153"/>
      <c r="S153"/>
      <c r="T153"/>
    </row>
    <row r="154" spans="1:20" ht="18" x14ac:dyDescent="0.25">
      <c r="A154" s="5"/>
      <c r="B154" s="12">
        <f>SUM(B153+7)</f>
        <v>46408</v>
      </c>
      <c r="C154" s="59"/>
      <c r="D154" s="13"/>
      <c r="E154" s="13"/>
      <c r="F154" s="13"/>
      <c r="G154" s="13"/>
      <c r="H154" s="13"/>
      <c r="I154" s="13"/>
      <c r="J154" s="13"/>
      <c r="K154" s="56">
        <f t="shared" si="26"/>
        <v>0</v>
      </c>
      <c r="L154" s="11">
        <f t="shared" si="27"/>
        <v>0</v>
      </c>
      <c r="M154" s="51" t="e">
        <f t="shared" si="28"/>
        <v>#DIV/0!</v>
      </c>
      <c r="N154" s="51" t="e">
        <f t="shared" si="31"/>
        <v>#DIV/0!</v>
      </c>
      <c r="O154" s="51" t="e">
        <f t="shared" si="29"/>
        <v>#DIV/0!</v>
      </c>
      <c r="P154" s="49">
        <f>SUM((D136+D137+D138+D139+D140+D141+D142+D143+D144+D145+D146+D147+D148+D149+D150+D151+D152+D153+D154+H136+H137+H138+H139+H140+H141+H142+H143+H144+H145+H146+H147+H148+H149+H150+H151+H152+H153+H154)/(C136+C137+C138+C139+C140+C141+C142+C143+C144+C145+C146+C147+C148+C149+C150+C151+C152+C153+C154+G136+G137+G138+G139+G140+G141+G142+G143+G144+G145+G146+G147+G148+G149+G150+G151+G152+G153+G154))</f>
        <v>11.771929824561404</v>
      </c>
      <c r="Q154" s="50">
        <f>SUM((L135+L136+L137+L138+L139+L140+L141+L142+L143+L144+L145+L146+L147+L148+L149+L150+L151+L152+L153+L154)/(K135+K136+K137+K138+K139+K140+K141+K142+K143+K144+K145+K146+K147+K148+K149+K150+K151+K152+K153+K154))</f>
        <v>11.683243832967491</v>
      </c>
      <c r="R154"/>
      <c r="S154"/>
      <c r="T154"/>
    </row>
    <row r="155" spans="1:20" ht="18" x14ac:dyDescent="0.25">
      <c r="A155" s="5"/>
      <c r="B155" s="12">
        <f>SUM(B154+7)</f>
        <v>46415</v>
      </c>
      <c r="C155" s="59"/>
      <c r="D155" s="13"/>
      <c r="E155" s="13"/>
      <c r="F155" s="13"/>
      <c r="G155" s="13"/>
      <c r="H155" s="13"/>
      <c r="I155" s="13"/>
      <c r="J155" s="13"/>
      <c r="K155" s="56">
        <f t="shared" si="26"/>
        <v>0</v>
      </c>
      <c r="L155" s="11">
        <f t="shared" si="27"/>
        <v>0</v>
      </c>
      <c r="M155" s="51" t="e">
        <f t="shared" si="28"/>
        <v>#DIV/0!</v>
      </c>
      <c r="N155" s="51" t="e">
        <f t="shared" si="31"/>
        <v>#DIV/0!</v>
      </c>
      <c r="O155" s="51" t="e">
        <f t="shared" si="29"/>
        <v>#DIV/0!</v>
      </c>
      <c r="P155" s="49">
        <f>SUM((D136+D137+D138+D139+D140+D141+D142+D143+D144+D145+D146+D147+D148+D149+D150+D151+D152+D153+D154+D155+H136+H137+H138+H139+H140+H141+H142+H143+H144+H145+H146+H147+H148+H149+H150+H151+H152+H153+H154+H155)/(C136+C137+C138+C139+C140+C141+C142+C143+C144+C145+C146+C147+C148+C149+C150+C151+C152+C153+C154+C155+G136+G137+G138+G139+G140+G141+G142+G143+G144+G145+G146+G147+G148+G149+G150+G151+G152+G153+G154+G155))</f>
        <v>11.771929824561404</v>
      </c>
      <c r="Q155" s="50">
        <f>SUM((L135+L136+L137+L138+L139+L140+L141+L142+L143+L144+L145+L146+L147+L148+L149+L150+L151+L152+L153+L154+L155)/(K135+K136+K137+K138+K139+K140+K141+K142+K143+K144+K145+K146+K147+K148+K149+K150+K151+K152+K153+K154+K155))</f>
        <v>11.683243832967491</v>
      </c>
      <c r="R155"/>
      <c r="S155"/>
      <c r="T155"/>
    </row>
    <row r="156" spans="1:20" ht="18" x14ac:dyDescent="0.25">
      <c r="A156" s="5"/>
      <c r="B156" s="12"/>
      <c r="C156" s="59"/>
      <c r="D156" s="13"/>
      <c r="E156" s="13"/>
      <c r="F156" s="13"/>
      <c r="G156" s="13"/>
      <c r="H156" s="13"/>
      <c r="I156" s="13"/>
      <c r="J156" s="13"/>
      <c r="K156" s="56">
        <f t="shared" si="26"/>
        <v>0</v>
      </c>
      <c r="L156" s="11">
        <f t="shared" si="27"/>
        <v>0</v>
      </c>
      <c r="M156" s="51" t="e">
        <f t="shared" si="28"/>
        <v>#DIV/0!</v>
      </c>
      <c r="N156" s="51" t="e">
        <f t="shared" si="31"/>
        <v>#DIV/0!</v>
      </c>
      <c r="O156" s="51" t="e">
        <f t="shared" si="29"/>
        <v>#DIV/0!</v>
      </c>
      <c r="P156" s="49">
        <f>SUM((D136+D137+D138+D139+D140+D141+D142+D143+D144+D145+D146+D147+D148+D149+D150+D151+D152+D153+D154+D155+D156+H136+H137+H138+H139+H140+H141+H142+H143+H144+H145+H146+H147+H148+H149+H150+H151+H152+H153+H154+H155+H156)/(C136+C137+C138+C139+C140+C141+C142+C143+C144+C145+C146+C147+C148+C149+C150+C151+C152+C153+C154+C155+C156+G136+G137+G138+G139+G140+G141+G142+G143+G144+G145+G146+G147+G148+G149+G150+G151+G152+G153+G154+G155+G156))</f>
        <v>11.771929824561404</v>
      </c>
      <c r="Q156" s="50">
        <f>SUM((L135+L136+L137+L138+L139+L140+L141+L142+L143+L144+L145+L146+L147+L148+L149+L150+L151+L152+L153+L154+L155+L156)/(K135+K136+K137+K138+K139+K140+K141+K142+K143+K144+K145+K146+K147+K148+K149+K150+K151+K152+K153+K154+K155+K156))</f>
        <v>11.683243832967491</v>
      </c>
      <c r="R156"/>
      <c r="S156"/>
      <c r="T156"/>
    </row>
    <row r="157" spans="1:20" ht="18" x14ac:dyDescent="0.25">
      <c r="A157" s="5"/>
      <c r="B157" s="12"/>
      <c r="C157" s="59"/>
      <c r="D157" s="13"/>
      <c r="E157" s="13"/>
      <c r="F157" s="13"/>
      <c r="G157" s="13"/>
      <c r="H157" s="13"/>
      <c r="I157" s="13"/>
      <c r="J157" s="13"/>
      <c r="K157" s="56">
        <f t="shared" si="26"/>
        <v>0</v>
      </c>
      <c r="L157" s="11">
        <f t="shared" si="27"/>
        <v>0</v>
      </c>
      <c r="M157" s="51" t="e">
        <f t="shared" si="28"/>
        <v>#DIV/0!</v>
      </c>
      <c r="N157" s="51" t="e">
        <f t="shared" si="31"/>
        <v>#DIV/0!</v>
      </c>
      <c r="O157" s="51" t="e">
        <f t="shared" si="29"/>
        <v>#DIV/0!</v>
      </c>
      <c r="P157" s="49">
        <f>SUM((D136+D137+D138+D139+D140+D141+D142+D143+D144+D145+D146+D147+D148+D149+D150+D151+D152+D153+D154+D155+D156+D157+H136+H137+H138+H139+H140+H141+H142+H143+H144+H145+H146+H147+H148+H149+H150+H151+H152+H153+H154+H155+H156+H157)/(C136+C137+C138+C139+C140+C141+C142+C143+C144+C145+C146+C147+C148+C149+C150+C151+C152+C153+C154+C155+C156+C157+G136+G137+G138+G139+G140+G141+G142+G143+G144+G145+G146+G147+G148+G149+G150+G151+G152+G153+G154+G155+G156+G157))</f>
        <v>11.771929824561404</v>
      </c>
      <c r="Q157" s="50">
        <f>SUM((L135+L136+L137+L138+L139+L140+L141+L142+L143+L144+L145+L146+L147+L148+L149+L150+L151+L152+L153+L154+L155+L156+L157)/(K135+K136+K137+K138+K139+K140+K141+K142+K143+K144+K145+K146+K147+K148+K149+K150+K151+K152+K153+K154+K155+K156+K157))</f>
        <v>11.683243832967491</v>
      </c>
      <c r="R157"/>
      <c r="S157"/>
      <c r="T157"/>
    </row>
    <row r="158" spans="1:20" ht="18" x14ac:dyDescent="0.25">
      <c r="A158" s="5"/>
      <c r="B158" s="12"/>
      <c r="C158" s="59"/>
      <c r="D158" s="13"/>
      <c r="E158" s="13"/>
      <c r="F158" s="13"/>
      <c r="G158" s="13"/>
      <c r="H158" s="13"/>
      <c r="I158" s="13"/>
      <c r="J158" s="13"/>
      <c r="K158" s="56">
        <f t="shared" si="26"/>
        <v>0</v>
      </c>
      <c r="L158" s="11">
        <f t="shared" si="27"/>
        <v>0</v>
      </c>
      <c r="M158" s="51" t="e">
        <f t="shared" si="28"/>
        <v>#DIV/0!</v>
      </c>
      <c r="N158" s="51" t="e">
        <f t="shared" si="31"/>
        <v>#DIV/0!</v>
      </c>
      <c r="O158" s="51" t="e">
        <f t="shared" si="29"/>
        <v>#DIV/0!</v>
      </c>
      <c r="P158" s="49">
        <f>SUM((D136+D137+D138+D139+D140+D141+D142+D143+D144+D145+D146+D147+D148+D149+D150+D151+D152+D153+D154+D155+D156+D157+D158+H136+H137+H138+H139+H140+H141+H142+H143+H144+H145+H146+H147+H148+H149+H150+H151+H152+H153+H154+H155+H156+H157+H158)/(C136+C137+C138+C139+C140+C141+C142+C143+C144+C145+C146+C147+C148+C149+C150+C151+C152+C153+C154+C155+C156+C157+C158+G136+G137+G138+G139+G140+G141+G142+G143+G144+G145+G146+G147+G148+G149+G150+G151+G152+G153+G154+G155+G156+G157+G158))</f>
        <v>11.771929824561404</v>
      </c>
      <c r="Q158" s="50">
        <f>SUM((L135+L136+L137+L138+L139+L140+L141+L142+L143+L144+L145+L146+L147+L148+L149+L150+L151+L152+L153+L154+L155+L156+L157+L158)/(K135+K136+K137+K138+K139+K140+K141+K142+K143+K144+K145+K146+K147+K148+K149+K150+K151+K152+K153+K154+K155+K156+K157+K158))</f>
        <v>11.683243832967491</v>
      </c>
      <c r="R158"/>
      <c r="S158"/>
      <c r="T158"/>
    </row>
    <row r="159" spans="1:20" ht="18" x14ac:dyDescent="0.25">
      <c r="A159" s="5"/>
      <c r="B159" s="12"/>
      <c r="C159" s="59"/>
      <c r="D159" s="13"/>
      <c r="E159" s="13"/>
      <c r="F159" s="13"/>
      <c r="G159" s="13"/>
      <c r="H159" s="13"/>
      <c r="I159" s="13"/>
      <c r="J159" s="13"/>
      <c r="K159" s="56">
        <f t="shared" si="26"/>
        <v>0</v>
      </c>
      <c r="L159" s="11">
        <f t="shared" si="27"/>
        <v>0</v>
      </c>
      <c r="M159" s="51" t="e">
        <f t="shared" si="28"/>
        <v>#DIV/0!</v>
      </c>
      <c r="N159" s="51" t="e">
        <f t="shared" si="31"/>
        <v>#DIV/0!</v>
      </c>
      <c r="O159" s="51" t="e">
        <f t="shared" si="29"/>
        <v>#DIV/0!</v>
      </c>
      <c r="P159" s="49">
        <f>SUM((D136+D137+D138+D139+D140+D141+D142+D143+D144+D145+D146+D147+D148+D149+D150+D151+D152+D153+D154+D155+D156+D157+D158+D159+H136+H137+H138+H139+H140+H141+H142+H143+H144+H145+H146+H147+H148+H149+H150+H151+H152+H153+H154+H155+H156+H157+H158+H159)/(C136+C137+C138+C139+C140+C141+C142+C143+C144+C145+C146+C147+C148+C149+C150+C151+C152+C153+C154+C155+C156+C157+C158+C159+G136+G137+G138+G139+G140+G141+G142+G143+G144+G145+G146+G147+G148+G149+G150+G151+G152+G153+G154+G155+G156+G157+G158+G159))</f>
        <v>11.771929824561404</v>
      </c>
      <c r="Q159" s="50">
        <f>SUM((L135+L136+L137+L138+L139+L140+L141+L142+L143+L144+L145+L146+L147+L148+L149+L150+L151+L152+L153+L154+L155+L156+L157+L158+L159)/(K135+K136+K137+K138+K139+K140+K141+K142+K143+K144+K145+K146+K147+K148+K149+K150+K151+K152+K153+K154+K155+K156+K157+K158+K159))</f>
        <v>11.683243832967491</v>
      </c>
      <c r="R159"/>
      <c r="S159"/>
      <c r="T159"/>
    </row>
    <row r="160" spans="1:20" ht="18" x14ac:dyDescent="0.25">
      <c r="A160" s="5"/>
      <c r="B160" s="12"/>
      <c r="C160" s="59"/>
      <c r="D160" s="13"/>
      <c r="E160" s="13"/>
      <c r="F160" s="13"/>
      <c r="G160" s="13"/>
      <c r="H160" s="13"/>
      <c r="I160" s="13"/>
      <c r="J160" s="13"/>
      <c r="K160" s="56">
        <f t="shared" si="26"/>
        <v>0</v>
      </c>
      <c r="L160" s="11">
        <f t="shared" si="27"/>
        <v>0</v>
      </c>
      <c r="M160" s="51" t="e">
        <f t="shared" si="28"/>
        <v>#DIV/0!</v>
      </c>
      <c r="N160" s="51" t="e">
        <f t="shared" si="31"/>
        <v>#DIV/0!</v>
      </c>
      <c r="O160" s="51" t="e">
        <f t="shared" si="29"/>
        <v>#DIV/0!</v>
      </c>
      <c r="P160" s="49">
        <f>SUM((D136+D137+D138+D139+D140+D141+D142+D143+D144+D145+D146+D147+D148+D149+D150+D151+D152+D153+D154+D155+D156+D157+D158+D159+D160+H136+H137+H138+H139+H140+H141+H142+H143+H144+H145+H146+H147+H148+H149+H150+H151+H152+H153+H154+H155+H156+H157+H158+H159+H160)/(C136+C137+C138+C139+C140+C141+C142+C143+C144+C145+C146+C147+C148+C149+C150+C151+C152+C153+C154+C155+C156+C157+C158+C159+C160+G136+G137+G138+G139+G140+G141+G142+G143+G144+G145+G146+G147+G148+G149+G150+G151+G152+G153+G154+G155+G156+G157+G158+G159+G160))</f>
        <v>11.771929824561404</v>
      </c>
      <c r="Q160" s="50">
        <f>SUM((L135+L136+L137+L138+L139+L140+L141+L142+L143+L144+L145+L146+L147+L148+L149+L150+L151+L152+L153+L154+L155+L156+L157+L158+L159+L160)/(K135+K136+K137+K138+K139+K140+K141+K142+K143+K144+K145+K146+K147+K148+K149+K150+K151+K152+K153+K154+K155+K156+K157+K158+K159+K160))</f>
        <v>11.683243832967491</v>
      </c>
      <c r="R160"/>
      <c r="S160"/>
      <c r="T160"/>
    </row>
    <row r="161" spans="1:20" ht="18" x14ac:dyDescent="0.25">
      <c r="A161" s="5"/>
      <c r="B161" s="15"/>
      <c r="C161" s="59"/>
      <c r="D161" s="13"/>
      <c r="E161" s="13"/>
      <c r="F161" s="13"/>
      <c r="G161" s="13"/>
      <c r="H161" s="13"/>
      <c r="I161" s="13"/>
      <c r="J161" s="13"/>
      <c r="K161" s="56">
        <f t="shared" si="26"/>
        <v>0</v>
      </c>
      <c r="L161" s="11">
        <f t="shared" si="27"/>
        <v>0</v>
      </c>
      <c r="M161" s="51" t="e">
        <f t="shared" si="28"/>
        <v>#DIV/0!</v>
      </c>
      <c r="N161" s="51" t="e">
        <f t="shared" si="31"/>
        <v>#DIV/0!</v>
      </c>
      <c r="O161" s="51" t="e">
        <f t="shared" si="29"/>
        <v>#DIV/0!</v>
      </c>
      <c r="P161" s="49">
        <f>SUM((D136+D137+D138+D139+D140+D141+D142+D143+D144+D145+D146+D147+D148+D149+D150+D151+D152+D153+D154+D155+D156+D157+D158+D159+D160+D161+H136+H137+H138+H139+H140+H141+H142+H143+H144+H145+H146+H147+H148+H149+H150+H151+H152+H153+H154+H155+H156+H157+H158+H159+H160+H161)/(C136+C137+C138+C139+C140+C141+C142+C143+C144+C145+C146+C147+C148+C149+C150+C151+C152+C153+C154+C155+C156+C157+C158+C159+C160+C161+G136+G137+G138+G139+G140+G141+G142+G143+G144+G145+G146+G147+G148+G149+G150+G151+G152+G153+G154+G155+G156+G157+G158+G159+G160+G161))</f>
        <v>11.771929824561404</v>
      </c>
      <c r="Q161" s="50">
        <f>SUM((L135+L136+L137+L138+L139+L140+L141+L142+L143+L144+L145+L146+L147+L148+L149+L150+L151+L152+L153+L154+L155+L156+L157+L158+L159+L160+L161)/(K135+K136+K137+K138+K139+K140+K141+K142+K143+K144+K145+K146+K147+K148+K149+K150+K151+K152+K153+K154+K155+K156+K157+K158+K159+K160+K161))</f>
        <v>11.683243832967491</v>
      </c>
      <c r="R161"/>
      <c r="S161"/>
      <c r="T161"/>
    </row>
    <row r="162" spans="1:20" ht="18" x14ac:dyDescent="0.25">
      <c r="A162" s="5"/>
      <c r="B162" s="15"/>
      <c r="C162" s="59"/>
      <c r="D162" s="13"/>
      <c r="E162" s="13"/>
      <c r="F162" s="13"/>
      <c r="G162" s="13"/>
      <c r="H162" s="13"/>
      <c r="I162" s="13"/>
      <c r="J162" s="13"/>
      <c r="K162" s="56">
        <f t="shared" si="26"/>
        <v>0</v>
      </c>
      <c r="L162" s="11">
        <f t="shared" si="27"/>
        <v>0</v>
      </c>
      <c r="M162" s="51" t="e">
        <f t="shared" si="28"/>
        <v>#DIV/0!</v>
      </c>
      <c r="N162" s="51" t="e">
        <f t="shared" si="31"/>
        <v>#DIV/0!</v>
      </c>
      <c r="O162" s="51" t="e">
        <f t="shared" si="29"/>
        <v>#DIV/0!</v>
      </c>
      <c r="P162" s="49">
        <f>SUM((D136+D137+D138+D139+D140+D141+D142+D143+D144+D145+D146+D147+D148+D149+D150+D151+D152+D153+D154+D155+D156+D157+D158+D159+D160+D161+D162+H136+H137+H138+H139+H140+H141+H142+H143+H144+H145+H146+H147+H148+H149+H150+H151+H152+H153+H154+H155+H156+H157+H158+H159+H160+H161+H162)/(C136+C137+C138+C139+C140+C141+C142+C143+C144+C145+C146+C147+C148+C149+C150+C151+C152+C153+C154+C155+C156+C157+C158+C159+C160+C161+C162+G136+G137+G138+G139+G140+G141+G142+G143+G144+G145+G146+G147+G148+G149+G150+G151+G152+G153+G154+G155+G156+G157+G158+G159+G160+G161+G162))</f>
        <v>11.771929824561404</v>
      </c>
      <c r="Q162" s="50">
        <f>SUM((L135+L136+L137+L138+L139+L140+L141+L142+L143+L144+L145+L146+L147+L148+L149+L150+L151+L152+L153+L154+L155+L156+L157+L158+L159+L160+L161+L162)/(K135+K136+K137+K138+K139+K140+K141+K142+K143+K144+K145+K146+K147+K148+K149+K150+K151+K152+K153+K154+K155+K156+K157+K158+K159+K160+K161+K162))</f>
        <v>11.683243832967491</v>
      </c>
      <c r="R162"/>
      <c r="S162"/>
      <c r="T162"/>
    </row>
    <row r="163" spans="1:20" ht="18" x14ac:dyDescent="0.25">
      <c r="A163" s="5"/>
      <c r="B163" s="8"/>
      <c r="C163" s="61"/>
      <c r="D163" s="14"/>
      <c r="E163" s="14"/>
      <c r="F163" s="14"/>
      <c r="G163" s="14"/>
      <c r="H163" s="14"/>
      <c r="I163" s="14"/>
      <c r="J163" s="14"/>
      <c r="K163" s="67"/>
      <c r="L163" s="8"/>
      <c r="M163" s="46"/>
      <c r="N163" s="46"/>
      <c r="O163" s="46"/>
      <c r="P163" s="46"/>
      <c r="Q163" s="48"/>
      <c r="R163"/>
      <c r="S163"/>
      <c r="T163"/>
    </row>
    <row r="164" spans="1:20" ht="18.75" thickBot="1" x14ac:dyDescent="0.3">
      <c r="A164" s="5"/>
      <c r="B164" s="8"/>
      <c r="C164" s="61"/>
      <c r="D164" s="14"/>
      <c r="E164" s="14"/>
      <c r="F164" s="14"/>
      <c r="G164" s="14"/>
      <c r="H164" s="14"/>
      <c r="I164" s="14"/>
      <c r="J164" s="14"/>
      <c r="K164" s="67"/>
      <c r="L164" s="8"/>
      <c r="M164" s="46"/>
      <c r="N164" s="46"/>
      <c r="O164" s="46"/>
      <c r="P164" s="46"/>
      <c r="Q164" s="48"/>
      <c r="R164"/>
      <c r="S164"/>
      <c r="T164"/>
    </row>
    <row r="165" spans="1:20" ht="19.5" thickTop="1" thickBot="1" x14ac:dyDescent="0.3">
      <c r="A165" s="17" t="s">
        <v>18</v>
      </c>
      <c r="B165" s="19"/>
      <c r="C165" s="70">
        <f>Q162</f>
        <v>11.683243832967491</v>
      </c>
      <c r="D165" s="20"/>
      <c r="E165" s="20">
        <f>COUNTA(E136:E162)</f>
        <v>3</v>
      </c>
      <c r="F165" s="20">
        <f t="shared" ref="F165:J165" si="32">COUNTA(F136:F162)</f>
        <v>1</v>
      </c>
      <c r="G165" s="20"/>
      <c r="H165" s="20"/>
      <c r="I165" s="20">
        <f t="shared" si="32"/>
        <v>2</v>
      </c>
      <c r="J165" s="20">
        <f t="shared" si="32"/>
        <v>0</v>
      </c>
      <c r="K165" s="68">
        <f>SUM(K135:K162)</f>
        <v>272.61264470169192</v>
      </c>
      <c r="L165" s="21">
        <f>SUM(L135:L162)</f>
        <v>3185</v>
      </c>
      <c r="M165" s="52"/>
      <c r="N165" s="52"/>
      <c r="O165" s="53"/>
      <c r="P165" s="53"/>
      <c r="Q165" s="48"/>
      <c r="R165"/>
      <c r="S165"/>
      <c r="T165"/>
    </row>
    <row r="166" spans="1:20" ht="18" x14ac:dyDescent="0.25">
      <c r="A166" s="5"/>
      <c r="B166" s="5"/>
      <c r="C166" s="62"/>
      <c r="D166" s="16"/>
      <c r="E166" s="16"/>
      <c r="F166" s="16"/>
      <c r="G166" s="24"/>
      <c r="H166" s="16"/>
      <c r="I166" s="16"/>
      <c r="J166" s="16"/>
      <c r="K166" s="69"/>
      <c r="L166" s="5"/>
      <c r="M166" s="48"/>
      <c r="N166" s="48"/>
      <c r="O166" s="48"/>
      <c r="P166" s="48"/>
      <c r="Q166" s="48"/>
      <c r="R166"/>
      <c r="S166"/>
      <c r="T166"/>
    </row>
    <row r="167" spans="1:20" ht="18" x14ac:dyDescent="0.25">
      <c r="A167" s="5" t="s">
        <v>86</v>
      </c>
      <c r="B167" s="5"/>
      <c r="C167" s="62"/>
      <c r="D167" s="16"/>
      <c r="E167" s="16"/>
      <c r="F167" s="16"/>
      <c r="G167" s="24"/>
      <c r="H167" s="16"/>
      <c r="I167" s="16"/>
      <c r="J167" s="16"/>
      <c r="K167" s="69"/>
      <c r="L167" s="5"/>
      <c r="M167" s="48"/>
      <c r="N167" s="48"/>
      <c r="O167" s="48"/>
      <c r="P167" s="48"/>
      <c r="Q167" s="48"/>
      <c r="R167"/>
      <c r="S167"/>
      <c r="T167"/>
    </row>
    <row r="168" spans="1:20" ht="18" x14ac:dyDescent="0.25">
      <c r="A168" s="5"/>
      <c r="B168" s="9" t="s">
        <v>16</v>
      </c>
      <c r="C168" s="55">
        <f>SUM(D168/8)</f>
        <v>62.625</v>
      </c>
      <c r="D168" s="10">
        <v>501</v>
      </c>
      <c r="E168" s="10"/>
      <c r="F168" s="10"/>
      <c r="G168" s="10"/>
      <c r="H168" s="10"/>
      <c r="I168" s="10"/>
      <c r="J168" s="10"/>
      <c r="K168" s="56">
        <f>C168</f>
        <v>62.625</v>
      </c>
      <c r="L168" s="11">
        <f>SUM(D168+H168)</f>
        <v>501</v>
      </c>
      <c r="M168" s="49">
        <f>SUM(D168/C168)</f>
        <v>8</v>
      </c>
      <c r="N168" s="46" t="e">
        <f>SUM(H168/G168)</f>
        <v>#DIV/0!</v>
      </c>
      <c r="O168" s="49">
        <f>SUM(L168/K168)</f>
        <v>8</v>
      </c>
      <c r="P168" s="49">
        <f>SUM((D168+H168)/(C168+G168))</f>
        <v>8</v>
      </c>
      <c r="Q168" s="50">
        <f>SUM(L168/K168)</f>
        <v>8</v>
      </c>
      <c r="R168"/>
      <c r="S168"/>
      <c r="T168"/>
    </row>
    <row r="169" spans="1:20" ht="18" x14ac:dyDescent="0.25">
      <c r="A169" s="5"/>
      <c r="B169" s="12">
        <v>46282</v>
      </c>
      <c r="C169" s="59">
        <v>49</v>
      </c>
      <c r="D169" s="13">
        <v>501</v>
      </c>
      <c r="E169" s="13" t="s">
        <v>17</v>
      </c>
      <c r="F169" s="13"/>
      <c r="G169" s="13">
        <v>21</v>
      </c>
      <c r="H169" s="13">
        <v>246</v>
      </c>
      <c r="I169" s="13"/>
      <c r="J169" s="13" t="s">
        <v>17</v>
      </c>
      <c r="K169" s="56">
        <f>SUM(C169+G169)</f>
        <v>70</v>
      </c>
      <c r="L169" s="11">
        <f>SUM(D169+H169)</f>
        <v>747</v>
      </c>
      <c r="M169" s="51">
        <f>SUM(D169/C169)</f>
        <v>10.224489795918368</v>
      </c>
      <c r="N169" s="51">
        <f>SUM(H169/G169)</f>
        <v>11.714285714285714</v>
      </c>
      <c r="O169" s="51">
        <f>SUM(L169/K169)</f>
        <v>10.671428571428571</v>
      </c>
      <c r="P169" s="49">
        <f>SUM((D169+H169)/(C169+G169))</f>
        <v>10.671428571428571</v>
      </c>
      <c r="Q169" s="50">
        <f>SUM((L168+L169)/(K168+K169))</f>
        <v>9.4099905749293118</v>
      </c>
      <c r="R169"/>
      <c r="S169"/>
      <c r="T169"/>
    </row>
    <row r="170" spans="1:20" ht="18" x14ac:dyDescent="0.25">
      <c r="A170" s="5"/>
      <c r="B170" s="12">
        <f>SUM(B169+7)</f>
        <v>46289</v>
      </c>
      <c r="C170" s="59"/>
      <c r="D170" s="13"/>
      <c r="E170" s="13"/>
      <c r="F170" s="13"/>
      <c r="G170" s="13"/>
      <c r="H170" s="13"/>
      <c r="I170" s="13"/>
      <c r="J170" s="13"/>
      <c r="K170" s="56">
        <f t="shared" ref="K170:K195" si="33">SUM(C170+G170)</f>
        <v>0</v>
      </c>
      <c r="L170" s="11">
        <f t="shared" ref="L170:L195" si="34">SUM(D170+H170)</f>
        <v>0</v>
      </c>
      <c r="M170" s="51" t="e">
        <f t="shared" ref="M170:M195" si="35">SUM(D170/C170)</f>
        <v>#DIV/0!</v>
      </c>
      <c r="N170" s="51" t="e">
        <f>SUM(H170/G170)</f>
        <v>#DIV/0!</v>
      </c>
      <c r="O170" s="51" t="e">
        <f t="shared" ref="O170:O195" si="36">SUM(L170/K170)</f>
        <v>#DIV/0!</v>
      </c>
      <c r="P170" s="49">
        <f>SUM((D169+D170+H169+H170)/(C169+C170+G169+G170))</f>
        <v>10.671428571428571</v>
      </c>
      <c r="Q170" s="50">
        <f>SUM((L168+L169+L170)/(K168+K169+K170))</f>
        <v>9.4099905749293118</v>
      </c>
      <c r="R170"/>
      <c r="S170"/>
      <c r="T170"/>
    </row>
    <row r="171" spans="1:20" ht="18" x14ac:dyDescent="0.25">
      <c r="A171" s="5"/>
      <c r="B171" s="12">
        <f t="shared" ref="B171:B186" si="37">SUM(B170+7)</f>
        <v>46296</v>
      </c>
      <c r="C171" s="59"/>
      <c r="D171" s="13"/>
      <c r="E171" s="13"/>
      <c r="F171" s="13"/>
      <c r="G171" s="13"/>
      <c r="H171" s="13"/>
      <c r="I171" s="13"/>
      <c r="J171" s="13"/>
      <c r="K171" s="56">
        <f t="shared" si="33"/>
        <v>0</v>
      </c>
      <c r="L171" s="11">
        <f t="shared" si="34"/>
        <v>0</v>
      </c>
      <c r="M171" s="51" t="e">
        <f t="shared" si="35"/>
        <v>#DIV/0!</v>
      </c>
      <c r="N171" s="51" t="e">
        <f t="shared" ref="N171:N195" si="38">SUM(H171/G171)</f>
        <v>#DIV/0!</v>
      </c>
      <c r="O171" s="51" t="e">
        <f t="shared" si="36"/>
        <v>#DIV/0!</v>
      </c>
      <c r="P171" s="49">
        <f>SUM((D169+D170+D171+H169+H170+H171)/(C169+C170+C171+G169+G170+G171))</f>
        <v>10.671428571428571</v>
      </c>
      <c r="Q171" s="50">
        <f>SUM((L168+L169+L170+L171)/(K168+K169+K170+K171))</f>
        <v>9.4099905749293118</v>
      </c>
      <c r="R171"/>
      <c r="S171"/>
      <c r="T171"/>
    </row>
    <row r="172" spans="1:20" ht="18" x14ac:dyDescent="0.25">
      <c r="A172" s="5"/>
      <c r="B172" s="12">
        <f t="shared" si="37"/>
        <v>46303</v>
      </c>
      <c r="C172" s="59">
        <v>39</v>
      </c>
      <c r="D172" s="13">
        <v>501</v>
      </c>
      <c r="E172" s="13" t="s">
        <v>17</v>
      </c>
      <c r="F172" s="13"/>
      <c r="G172" s="13">
        <v>21</v>
      </c>
      <c r="H172" s="13">
        <v>301</v>
      </c>
      <c r="I172" s="13" t="s">
        <v>17</v>
      </c>
      <c r="J172" s="13"/>
      <c r="K172" s="56">
        <f t="shared" si="33"/>
        <v>60</v>
      </c>
      <c r="L172" s="11">
        <f t="shared" si="34"/>
        <v>802</v>
      </c>
      <c r="M172" s="51">
        <f t="shared" si="35"/>
        <v>12.846153846153847</v>
      </c>
      <c r="N172" s="51">
        <f t="shared" si="38"/>
        <v>14.333333333333334</v>
      </c>
      <c r="O172" s="51">
        <f t="shared" si="36"/>
        <v>13.366666666666667</v>
      </c>
      <c r="P172" s="49">
        <f>SUM((D169+D170+D171+D172+H169+H170+H171+H172)/(C169+C170+C171+C172+G169+G170+G171+G172))</f>
        <v>11.915384615384616</v>
      </c>
      <c r="Q172" s="50">
        <f>SUM((L168+L169+L170+L171+L172)/(K168+K169+K170+K171+K172))</f>
        <v>10.64243997404283</v>
      </c>
      <c r="R172"/>
      <c r="S172"/>
      <c r="T172"/>
    </row>
    <row r="173" spans="1:20" ht="18" x14ac:dyDescent="0.25">
      <c r="A173" s="5"/>
      <c r="B173" s="12">
        <f t="shared" si="37"/>
        <v>46310</v>
      </c>
      <c r="C173" s="59">
        <v>42</v>
      </c>
      <c r="D173" s="13">
        <v>471</v>
      </c>
      <c r="E173" s="13"/>
      <c r="F173" s="13" t="s">
        <v>17</v>
      </c>
      <c r="G173" s="13"/>
      <c r="H173" s="13"/>
      <c r="I173" s="13"/>
      <c r="J173" s="13"/>
      <c r="K173" s="56">
        <f t="shared" si="33"/>
        <v>42</v>
      </c>
      <c r="L173" s="11">
        <f t="shared" si="34"/>
        <v>471</v>
      </c>
      <c r="M173" s="51">
        <f t="shared" si="35"/>
        <v>11.214285714285714</v>
      </c>
      <c r="N173" s="51" t="e">
        <f t="shared" si="38"/>
        <v>#DIV/0!</v>
      </c>
      <c r="O173" s="51">
        <f t="shared" si="36"/>
        <v>11.214285714285714</v>
      </c>
      <c r="P173" s="49">
        <f>SUM((D169+D170+D171+D172+D173+H169+H170+H171+H172+H173)/(C169+C170+C171+C172+C173+G169+G170+G171+G172+G173))</f>
        <v>11.744186046511627</v>
      </c>
      <c r="Q173" s="50">
        <f>SUM((L168+L169+L170+L171+L172+L173)/(K168+K169+K170+K171+K172+K173))</f>
        <v>10.744805540756527</v>
      </c>
      <c r="R173"/>
      <c r="S173"/>
      <c r="T173"/>
    </row>
    <row r="174" spans="1:20" ht="18" x14ac:dyDescent="0.25">
      <c r="A174" s="5"/>
      <c r="B174" s="12">
        <f t="shared" si="37"/>
        <v>46317</v>
      </c>
      <c r="C174" s="59">
        <v>49</v>
      </c>
      <c r="D174" s="13">
        <v>621</v>
      </c>
      <c r="E174" s="13" t="s">
        <v>17</v>
      </c>
      <c r="F174" s="13"/>
      <c r="G174" s="13"/>
      <c r="H174" s="13"/>
      <c r="I174" s="13"/>
      <c r="J174" s="13"/>
      <c r="K174" s="56">
        <f t="shared" si="33"/>
        <v>49</v>
      </c>
      <c r="L174" s="11">
        <f t="shared" si="34"/>
        <v>621</v>
      </c>
      <c r="M174" s="51">
        <f t="shared" si="35"/>
        <v>12.673469387755102</v>
      </c>
      <c r="N174" s="51" t="e">
        <f t="shared" si="38"/>
        <v>#DIV/0!</v>
      </c>
      <c r="O174" s="51">
        <f t="shared" si="36"/>
        <v>12.673469387755102</v>
      </c>
      <c r="P174" s="49">
        <f>SUM((D169+D170+D171+D172+D173+D174+H169+H170+H171+H172+H173+H174)/(C169+C170+C171+C172+C173+C174+G169+G170+G171+G172+G173+G174))</f>
        <v>11.950226244343892</v>
      </c>
      <c r="Q174" s="50">
        <f>SUM((L168+L169+L170+L171+L172+L173+L174)/(K168+K169+K170+K171+K172+K173+K174))</f>
        <v>11.078007933010136</v>
      </c>
      <c r="R174"/>
      <c r="S174"/>
      <c r="T174"/>
    </row>
    <row r="175" spans="1:20" ht="18" x14ac:dyDescent="0.25">
      <c r="A175" s="5"/>
      <c r="B175" s="12">
        <f t="shared" si="37"/>
        <v>46324</v>
      </c>
      <c r="C175" s="59"/>
      <c r="D175" s="13"/>
      <c r="E175" s="13"/>
      <c r="F175" s="13"/>
      <c r="G175" s="13"/>
      <c r="H175" s="13"/>
      <c r="I175" s="13"/>
      <c r="J175" s="13"/>
      <c r="K175" s="56">
        <f t="shared" si="33"/>
        <v>0</v>
      </c>
      <c r="L175" s="11">
        <f t="shared" si="34"/>
        <v>0</v>
      </c>
      <c r="M175" s="51" t="e">
        <f t="shared" si="35"/>
        <v>#DIV/0!</v>
      </c>
      <c r="N175" s="51" t="e">
        <f t="shared" si="38"/>
        <v>#DIV/0!</v>
      </c>
      <c r="O175" s="51" t="e">
        <f t="shared" si="36"/>
        <v>#DIV/0!</v>
      </c>
      <c r="P175" s="49">
        <f>SUM((D169+D170+D171+D172+D173+D174+D175+H169+H170+H171+H172+H173+H174+H175)/(C169+C170+C171+C172+C173+C174+C175+G169+G170+G171+G172+G173+G174+G175))</f>
        <v>11.950226244343892</v>
      </c>
      <c r="Q175" s="50">
        <f>SUM((L168+L169+L170+L171+L172+L173+L174+L175)/(K168+K169+K170+K171+K172+K173+K174+K175))</f>
        <v>11.078007933010136</v>
      </c>
      <c r="R175"/>
      <c r="S175"/>
      <c r="T175"/>
    </row>
    <row r="176" spans="1:20" ht="18" x14ac:dyDescent="0.25">
      <c r="A176" s="5"/>
      <c r="B176" s="12">
        <f t="shared" si="37"/>
        <v>46331</v>
      </c>
      <c r="C176" s="59"/>
      <c r="D176" s="13"/>
      <c r="E176" s="13"/>
      <c r="F176" s="13"/>
      <c r="G176" s="13"/>
      <c r="H176" s="13"/>
      <c r="I176" s="13"/>
      <c r="J176" s="13"/>
      <c r="K176" s="56">
        <f t="shared" si="33"/>
        <v>0</v>
      </c>
      <c r="L176" s="11">
        <f t="shared" si="34"/>
        <v>0</v>
      </c>
      <c r="M176" s="51" t="e">
        <f t="shared" si="35"/>
        <v>#DIV/0!</v>
      </c>
      <c r="N176" s="51" t="e">
        <f t="shared" si="38"/>
        <v>#DIV/0!</v>
      </c>
      <c r="O176" s="51" t="e">
        <f t="shared" si="36"/>
        <v>#DIV/0!</v>
      </c>
      <c r="P176" s="49">
        <f>SUM((D169+D170+D171+D172+D173+D174+D175+D176+H169+H170+H171+H172+H173+H174+H175+H176)/(C169+C170+C171+C172+C173+C174+C175+C176+G169+G170+G171+G172+G173+G174+G175+G176))</f>
        <v>11.950226244343892</v>
      </c>
      <c r="Q176" s="50">
        <f>SUM((L168+L169+L170+L171+L172+L173+L174+L175+L176)/(K168+K169+K170+K171+K172+K173+K174+K175+K176))</f>
        <v>11.078007933010136</v>
      </c>
      <c r="R176"/>
      <c r="S176"/>
      <c r="T176"/>
    </row>
    <row r="177" spans="1:20" ht="18" x14ac:dyDescent="0.25">
      <c r="A177" s="5"/>
      <c r="B177" s="12">
        <f t="shared" si="37"/>
        <v>46338</v>
      </c>
      <c r="C177" s="59"/>
      <c r="D177" s="13"/>
      <c r="E177" s="13"/>
      <c r="F177" s="13"/>
      <c r="G177" s="13"/>
      <c r="H177" s="13"/>
      <c r="I177" s="13"/>
      <c r="J177" s="13"/>
      <c r="K177" s="56">
        <f t="shared" si="33"/>
        <v>0</v>
      </c>
      <c r="L177" s="11">
        <f t="shared" si="34"/>
        <v>0</v>
      </c>
      <c r="M177" s="51" t="e">
        <f t="shared" si="35"/>
        <v>#DIV/0!</v>
      </c>
      <c r="N177" s="51" t="e">
        <f t="shared" si="38"/>
        <v>#DIV/0!</v>
      </c>
      <c r="O177" s="51" t="e">
        <f t="shared" si="36"/>
        <v>#DIV/0!</v>
      </c>
      <c r="P177" s="49">
        <f>SUM((D169+D170+D171+D172+D173+D174+D175+D176+D177+H169+H170+H171+H172+H173+H174+H175+H176+H177)/(C169+C170+C171+C172+C173+C174+C175+C176+C177+G169+G170+G171+G172+G173+G174+G175+G176+G177))</f>
        <v>11.950226244343892</v>
      </c>
      <c r="Q177" s="50">
        <f>SUM((L168+L169+L170+L171+L172+L173+L174+L175+L176+L177)/(K168+K169+K170+K171+K172+K173+K174+K175+K176+K177))</f>
        <v>11.078007933010136</v>
      </c>
      <c r="R177"/>
      <c r="S177"/>
      <c r="T177"/>
    </row>
    <row r="178" spans="1:20" ht="18" x14ac:dyDescent="0.25">
      <c r="A178" s="5"/>
      <c r="B178" s="12">
        <f t="shared" si="37"/>
        <v>46345</v>
      </c>
      <c r="C178" s="59"/>
      <c r="D178" s="13"/>
      <c r="E178" s="13"/>
      <c r="F178" s="13"/>
      <c r="G178" s="13"/>
      <c r="H178" s="13"/>
      <c r="I178" s="13"/>
      <c r="J178" s="13"/>
      <c r="K178" s="56">
        <f t="shared" si="33"/>
        <v>0</v>
      </c>
      <c r="L178" s="11">
        <f t="shared" si="34"/>
        <v>0</v>
      </c>
      <c r="M178" s="51" t="e">
        <f t="shared" si="35"/>
        <v>#DIV/0!</v>
      </c>
      <c r="N178" s="51" t="e">
        <f t="shared" si="38"/>
        <v>#DIV/0!</v>
      </c>
      <c r="O178" s="51" t="e">
        <f t="shared" si="36"/>
        <v>#DIV/0!</v>
      </c>
      <c r="P178" s="49">
        <f>SUM((D169+D170+D171+D172+D173+D174+D175+D176+D177+D178+H169+H170+H171+H172+H173+H174+H175+H176+H177+H178)/(C169+C170+C171+C172+C173+C174+C175+C176+C177+C178+G169+G170+G171+G172+G173+G174+G175+G176+G177+G178))</f>
        <v>11.950226244343892</v>
      </c>
      <c r="Q178" s="50">
        <f>SUM((L168+L169+L170+L171+L172+L173+L174+L175+L176+L177+L178)/(K168+K169+K170+K171+K172+K173+K174+K175+K176+K177+K178))</f>
        <v>11.078007933010136</v>
      </c>
      <c r="R178"/>
      <c r="S178"/>
      <c r="T178"/>
    </row>
    <row r="179" spans="1:20" ht="18" x14ac:dyDescent="0.25">
      <c r="A179" s="5"/>
      <c r="B179" s="12">
        <f t="shared" si="37"/>
        <v>46352</v>
      </c>
      <c r="C179" s="59"/>
      <c r="D179" s="13"/>
      <c r="E179" s="13"/>
      <c r="F179" s="13"/>
      <c r="G179" s="13"/>
      <c r="H179" s="13"/>
      <c r="I179" s="13"/>
      <c r="J179" s="13"/>
      <c r="K179" s="56">
        <f t="shared" si="33"/>
        <v>0</v>
      </c>
      <c r="L179" s="11">
        <f t="shared" si="34"/>
        <v>0</v>
      </c>
      <c r="M179" s="51" t="e">
        <f t="shared" si="35"/>
        <v>#DIV/0!</v>
      </c>
      <c r="N179" s="51" t="e">
        <f t="shared" si="38"/>
        <v>#DIV/0!</v>
      </c>
      <c r="O179" s="51" t="e">
        <f t="shared" si="36"/>
        <v>#DIV/0!</v>
      </c>
      <c r="P179" s="49">
        <f>SUM((D169+D170+D171+D172+D173+D174+D175+D176+D177+D178+D179+H169+H170+H171+H172+H173+H174+H175+H176+H177+H178+H179)/(C169+C170+C171+C172+C173+C174+C175+C176+C177+C178+C179+G169+G170+G171+G172+G173+G174+G175+G176+G177+G178+G179))</f>
        <v>11.950226244343892</v>
      </c>
      <c r="Q179" s="50">
        <f>SUM((L168+L169+L170+L171+L172+L173+L174+L175+L176+L177+L178+L179)/(K168+K169+K170+K171+K172+K173+K174+K175+K176+K177+K178+K179))</f>
        <v>11.078007933010136</v>
      </c>
      <c r="R179"/>
      <c r="S179"/>
      <c r="T179"/>
    </row>
    <row r="180" spans="1:20" ht="18" x14ac:dyDescent="0.25">
      <c r="A180" s="5"/>
      <c r="B180" s="12">
        <f t="shared" si="37"/>
        <v>46359</v>
      </c>
      <c r="C180" s="59"/>
      <c r="D180" s="13"/>
      <c r="E180" s="13"/>
      <c r="F180" s="13"/>
      <c r="G180" s="13"/>
      <c r="H180" s="13"/>
      <c r="I180" s="13"/>
      <c r="J180" s="13"/>
      <c r="K180" s="56">
        <f t="shared" si="33"/>
        <v>0</v>
      </c>
      <c r="L180" s="11">
        <f t="shared" si="34"/>
        <v>0</v>
      </c>
      <c r="M180" s="51" t="e">
        <f t="shared" si="35"/>
        <v>#DIV/0!</v>
      </c>
      <c r="N180" s="51" t="e">
        <f t="shared" si="38"/>
        <v>#DIV/0!</v>
      </c>
      <c r="O180" s="51" t="e">
        <f t="shared" si="36"/>
        <v>#DIV/0!</v>
      </c>
      <c r="P180" s="49">
        <f>SUM((D169+D170+D171+D172+D173+D174+D175+D176+D177+D178+D179+D180+H169+H170+H171+H172+H173+H174+H175+H176+H177+H178+H179+H180)/(C169+C170+C171+C172+C173+C174+C175+C176+C177+C178+C179+C180+G169+G170+G171+G172+G173+G174+G175+G176+G177+G178+G179+G180))</f>
        <v>11.950226244343892</v>
      </c>
      <c r="Q180" s="50">
        <f>SUM((L168+L169+L170+L171+L172+L173+L174+L175+L176+L177+L178+L179+L180)/(K168+K169+K170+K171+K172+K173+K174+K175+K176+K177+K178+K179+K180))</f>
        <v>11.078007933010136</v>
      </c>
      <c r="R180"/>
      <c r="S180"/>
      <c r="T180"/>
    </row>
    <row r="181" spans="1:20" ht="18" x14ac:dyDescent="0.25">
      <c r="A181" s="5"/>
      <c r="B181" s="12">
        <f t="shared" si="37"/>
        <v>46366</v>
      </c>
      <c r="C181" s="59"/>
      <c r="D181" s="13"/>
      <c r="E181" s="13"/>
      <c r="F181" s="13"/>
      <c r="G181" s="13"/>
      <c r="H181" s="13"/>
      <c r="I181" s="13"/>
      <c r="J181" s="13"/>
      <c r="K181" s="56">
        <f t="shared" si="33"/>
        <v>0</v>
      </c>
      <c r="L181" s="11">
        <f t="shared" si="34"/>
        <v>0</v>
      </c>
      <c r="M181" s="51" t="e">
        <f t="shared" si="35"/>
        <v>#DIV/0!</v>
      </c>
      <c r="N181" s="51" t="e">
        <f t="shared" si="38"/>
        <v>#DIV/0!</v>
      </c>
      <c r="O181" s="51" t="e">
        <f t="shared" si="36"/>
        <v>#DIV/0!</v>
      </c>
      <c r="P181" s="49">
        <f>SUM((D169+D170+D171+D172+D173+D174+D175+D176+D177+D178+D179+D180+D181+H169+H170+H171+H172+H173+H174+H175+H176+H177+H178+H179+H180+H181)/(C169+C170+C171+C172+C173+C174+C175+C176+C177+C178+C179+C180+C181+G169+G170+G171+G172+G173+G174+G175+G176+G177+G178+G179+G180+G181))</f>
        <v>11.950226244343892</v>
      </c>
      <c r="Q181" s="50">
        <f>SUM((L168+L169+L170+L171+L172+L173+L174+L175+L176+L177+L178+L179+L180+L181)/(K168+K169+K170+K171+K172+K173+K174+K175+K176+K177+K178+K179+K180+K181))</f>
        <v>11.078007933010136</v>
      </c>
      <c r="R181"/>
      <c r="S181"/>
      <c r="T181"/>
    </row>
    <row r="182" spans="1:20" ht="18" x14ac:dyDescent="0.25">
      <c r="A182" s="5"/>
      <c r="B182" s="12">
        <f t="shared" si="37"/>
        <v>46373</v>
      </c>
      <c r="C182" s="59"/>
      <c r="D182" s="13"/>
      <c r="E182" s="13"/>
      <c r="F182" s="13"/>
      <c r="G182" s="13"/>
      <c r="H182" s="13"/>
      <c r="I182" s="13"/>
      <c r="J182" s="13"/>
      <c r="K182" s="56">
        <f t="shared" si="33"/>
        <v>0</v>
      </c>
      <c r="L182" s="11">
        <f t="shared" si="34"/>
        <v>0</v>
      </c>
      <c r="M182" s="51" t="e">
        <f t="shared" si="35"/>
        <v>#DIV/0!</v>
      </c>
      <c r="N182" s="51" t="e">
        <f t="shared" si="38"/>
        <v>#DIV/0!</v>
      </c>
      <c r="O182" s="51" t="e">
        <f t="shared" si="36"/>
        <v>#DIV/0!</v>
      </c>
      <c r="P182" s="49">
        <f>SUM((D169+D170+D171+D172+D173+D174+D175+D176+D177+D178+D179+D180+D181+D182+H169+H170+H171+H172+H173+H174+H175+H176+H177+H178+H179+H180+H181+H182)/(C169+C170+C171+C172+C173+C174+C175+C176+C177+C178+C179+C180+C181+C182+G169+G170+G171+G172+G173+G174+G175+G176+G177+G178+G179+G180+G181+G182))</f>
        <v>11.950226244343892</v>
      </c>
      <c r="Q182" s="50">
        <f>SUM((L168+L169+L170+L171+L172+L173+L174+L175+L176+L177+L178+L179+L180+L181+L182)/(K168+K169+K170+K171+K172+K173+K174+K175+K176+K177+K178+K179+K180+K181+K182))</f>
        <v>11.078007933010136</v>
      </c>
      <c r="R182"/>
      <c r="S182"/>
      <c r="T182"/>
    </row>
    <row r="183" spans="1:20" ht="18" x14ac:dyDescent="0.25">
      <c r="A183" s="5"/>
      <c r="B183" s="12">
        <f t="shared" si="37"/>
        <v>46380</v>
      </c>
      <c r="C183" s="59"/>
      <c r="D183" s="13"/>
      <c r="E183" s="13"/>
      <c r="F183" s="13"/>
      <c r="G183" s="13"/>
      <c r="H183" s="13"/>
      <c r="I183" s="13"/>
      <c r="J183" s="13"/>
      <c r="K183" s="56">
        <f t="shared" si="33"/>
        <v>0</v>
      </c>
      <c r="L183" s="11">
        <f t="shared" si="34"/>
        <v>0</v>
      </c>
      <c r="M183" s="51" t="e">
        <f t="shared" si="35"/>
        <v>#DIV/0!</v>
      </c>
      <c r="N183" s="51" t="e">
        <f t="shared" si="38"/>
        <v>#DIV/0!</v>
      </c>
      <c r="O183" s="51" t="e">
        <f t="shared" si="36"/>
        <v>#DIV/0!</v>
      </c>
      <c r="P183" s="49">
        <f>SUM((D169+D170+D171+D172+D173+D174+D175+D176+D177+D178+D179+D180+D181+D182+D183+H169+H170+H171+H172+H173+H174+H175+H176+H177+H178+H179+H180+H181+H182+H183)/(C169+C170+C171+C172+C173+C174+C175+C176+C177+C178+C179+C180+C181+C182+C183+G169+G170+G171+G172+G173+G174+G175+G176+G177+G178+G179+G180+G181+G182+G183))</f>
        <v>11.950226244343892</v>
      </c>
      <c r="Q183" s="50">
        <f>SUM((L168+L169+L170+L171+L172+L173+L174+L175+L176+L177+L178+L179+L180+L181+L182+L183)/(K168+K169+K170+K171+K172+K173+K174+K175+K176+K177+K178+K179+K180+K181+K182+K183))</f>
        <v>11.078007933010136</v>
      </c>
      <c r="R183"/>
      <c r="S183"/>
      <c r="T183"/>
    </row>
    <row r="184" spans="1:20" ht="18" x14ac:dyDescent="0.25">
      <c r="A184" s="5"/>
      <c r="B184" s="12">
        <f t="shared" si="37"/>
        <v>46387</v>
      </c>
      <c r="C184" s="59"/>
      <c r="D184" s="13"/>
      <c r="E184" s="13"/>
      <c r="F184" s="13"/>
      <c r="G184" s="13"/>
      <c r="H184" s="13"/>
      <c r="I184" s="13"/>
      <c r="J184" s="13"/>
      <c r="K184" s="56">
        <f t="shared" si="33"/>
        <v>0</v>
      </c>
      <c r="L184" s="11">
        <f t="shared" si="34"/>
        <v>0</v>
      </c>
      <c r="M184" s="51" t="e">
        <f t="shared" si="35"/>
        <v>#DIV/0!</v>
      </c>
      <c r="N184" s="51" t="e">
        <f t="shared" si="38"/>
        <v>#DIV/0!</v>
      </c>
      <c r="O184" s="51" t="e">
        <f t="shared" si="36"/>
        <v>#DIV/0!</v>
      </c>
      <c r="P184" s="49">
        <f>SUM((D169+D170+D171+D172+D173+D174+D175+D176+D177+D178+D179+D180+D181+D182+D183+D184+H169+H170+H171+H172+H173+H174+H175+H176+H177+H178+H179+H180+H181+H182+H183+H184)/(C169+C170+C171+C172+C173+C174+C175+C176+C177+C178+C179+C180+C181+C182+C183+C184+G169+G170+G171+G172+G173+G174+G175+G176+G177+G178+G179+G180+G181+G182+G183+G184))</f>
        <v>11.950226244343892</v>
      </c>
      <c r="Q184" s="50">
        <f>SUM((L168+L169+L170+L171+L172+L173+L174+L175+L176+L177+L178+L179+L180+L181+L182+L183+L184)/(K168+K169+K170+K171+K172+K173+K174+K175+K176+K177+K178+K179+K180+K181+K182+K183+K184))</f>
        <v>11.078007933010136</v>
      </c>
      <c r="R184"/>
      <c r="S184"/>
      <c r="T184"/>
    </row>
    <row r="185" spans="1:20" ht="18" x14ac:dyDescent="0.25">
      <c r="A185" s="5"/>
      <c r="B185" s="12">
        <f t="shared" si="37"/>
        <v>46394</v>
      </c>
      <c r="C185" s="59"/>
      <c r="D185" s="13"/>
      <c r="E185" s="13"/>
      <c r="F185" s="13"/>
      <c r="G185" s="13"/>
      <c r="H185" s="13"/>
      <c r="I185" s="13"/>
      <c r="J185" s="13"/>
      <c r="K185" s="56">
        <f t="shared" si="33"/>
        <v>0</v>
      </c>
      <c r="L185" s="11">
        <f t="shared" si="34"/>
        <v>0</v>
      </c>
      <c r="M185" s="51" t="e">
        <f t="shared" si="35"/>
        <v>#DIV/0!</v>
      </c>
      <c r="N185" s="51" t="e">
        <f t="shared" si="38"/>
        <v>#DIV/0!</v>
      </c>
      <c r="O185" s="51" t="e">
        <f t="shared" si="36"/>
        <v>#DIV/0!</v>
      </c>
      <c r="P185" s="49">
        <f>SUM((D169+D170+D171+D172+D173+D174+D175+D176+D177+D178+D179+D180+D181+D182+D183+D184+D185+H169+H170+H171+H172+H173+H174+H175+H176+H177+H178+H179+H180+H181+H182+H183+H184+H185)/(C169+C170+C171+C172+C173+C174+C175+C176+C177+C178+C179+C180+C181+C182+C183+C184+C185+G169+G170+G171+G172+G173+G174+G175+G176+G177+G178+G179+G180+G181+G182+G183+G184+G185))</f>
        <v>11.950226244343892</v>
      </c>
      <c r="Q185" s="50">
        <f>SUM((L168+L169+L170+L171+L172+L173+L174+L175+L176+L177+L178+L179+L180+L181+L182+L183+L184+L185)/(K168+K169+K170+K171+K172+K173+K174+K175+K176+K177+K178+K179+K180+K181+K182+K183+K184+K185))</f>
        <v>11.078007933010136</v>
      </c>
      <c r="R185"/>
      <c r="S185"/>
      <c r="T185"/>
    </row>
    <row r="186" spans="1:20" ht="18" x14ac:dyDescent="0.25">
      <c r="A186" s="5"/>
      <c r="B186" s="12">
        <f t="shared" si="37"/>
        <v>46401</v>
      </c>
      <c r="C186" s="59"/>
      <c r="D186" s="13"/>
      <c r="E186" s="13"/>
      <c r="F186" s="13"/>
      <c r="G186" s="13"/>
      <c r="H186" s="13"/>
      <c r="I186" s="13"/>
      <c r="J186" s="13"/>
      <c r="K186" s="56">
        <f t="shared" si="33"/>
        <v>0</v>
      </c>
      <c r="L186" s="11">
        <f t="shared" si="34"/>
        <v>0</v>
      </c>
      <c r="M186" s="51" t="e">
        <f t="shared" si="35"/>
        <v>#DIV/0!</v>
      </c>
      <c r="N186" s="51" t="e">
        <f t="shared" si="38"/>
        <v>#DIV/0!</v>
      </c>
      <c r="O186" s="51" t="e">
        <f t="shared" si="36"/>
        <v>#DIV/0!</v>
      </c>
      <c r="P186" s="49">
        <f>SUM((D169+D170+D171+D172+D173+D174+D175+D176+D177+D178+D179+D180+D181+D182+D183+D184+D185+D186+H169+H170+H171+H172+H173+H174+H175+H176+H177+H178+H179+H180+H181+H182+H183+H184+H185+H186)/(C169+C170+C171+C172+C173+C174+C175+C176+C177+C178+C179+C180+C181+C182+C183+C184+C185+C186+G169+G170+G171+G172+G173+G174+G175+G176+G177+G178+G179+G180+G181+G182+G183+G184+G185+G186))</f>
        <v>11.950226244343892</v>
      </c>
      <c r="Q186" s="50">
        <f>SUM((L168+L169+L170+L171+L172+L173+L174+L175+L176+L177+L178+L179+L180+L181+L182+L183+L184+L185+L186)/(K168+K169+K170+K171+K172+K173+K174+K175+K176+K177+K178+K179+K180+K181+K182+K183+K184+K185+K186))</f>
        <v>11.078007933010136</v>
      </c>
      <c r="R186"/>
      <c r="S186"/>
      <c r="T186"/>
    </row>
    <row r="187" spans="1:20" ht="18" x14ac:dyDescent="0.25">
      <c r="A187" s="5"/>
      <c r="B187" s="12">
        <f>SUM(B186+7)</f>
        <v>46408</v>
      </c>
      <c r="C187" s="59"/>
      <c r="D187" s="13"/>
      <c r="E187" s="13"/>
      <c r="F187" s="13"/>
      <c r="G187" s="13"/>
      <c r="H187" s="13"/>
      <c r="I187" s="13"/>
      <c r="J187" s="13"/>
      <c r="K187" s="56">
        <f t="shared" si="33"/>
        <v>0</v>
      </c>
      <c r="L187" s="11">
        <f t="shared" si="34"/>
        <v>0</v>
      </c>
      <c r="M187" s="51" t="e">
        <f t="shared" si="35"/>
        <v>#DIV/0!</v>
      </c>
      <c r="N187" s="51" t="e">
        <f t="shared" si="38"/>
        <v>#DIV/0!</v>
      </c>
      <c r="O187" s="51" t="e">
        <f t="shared" si="36"/>
        <v>#DIV/0!</v>
      </c>
      <c r="P187" s="49">
        <f>SUM((D169+D170+D171+D172+D173+D174+D175+D176+D177+D178+D179+D180+D181+D182+D183+D184+D185+D186+D187+H169+H170+H171+H172+H173+H174+H175+H176+H177+H178+H179+H180+H181+H182+H183+H184+H185+H186+H187)/(C169+C170+C171+C172+C173+C174+C175+C176+C177+C178+C179+C180+C181+C182+C183+C184+C185+C186+C187+G169+G170+G171+G172+G173+G174+G175+G176+G177+G178+G179+G180+G181+G182+G183+G184+G185+G186+G187))</f>
        <v>11.950226244343892</v>
      </c>
      <c r="Q187" s="50">
        <f>SUM((L168+L169+L170+L171+L172+L173+L174+L175+L176+L177+L178+L179+L180+L181+L182+L183+L184+L185+L186+L187)/(K168+K169+K170+K171+K172+K173+K174+K175+K176+K177+K178+K179+K180+K181+K182+K183+K184+K185+K186+K187))</f>
        <v>11.078007933010136</v>
      </c>
      <c r="R187"/>
      <c r="S187"/>
      <c r="T187"/>
    </row>
    <row r="188" spans="1:20" ht="18" x14ac:dyDescent="0.25">
      <c r="A188" s="5"/>
      <c r="B188" s="12">
        <f>SUM(B187+7)</f>
        <v>46415</v>
      </c>
      <c r="C188" s="59"/>
      <c r="D188" s="13"/>
      <c r="E188" s="13"/>
      <c r="F188" s="13"/>
      <c r="G188" s="13"/>
      <c r="H188" s="13"/>
      <c r="I188" s="13"/>
      <c r="J188" s="13"/>
      <c r="K188" s="56">
        <f t="shared" si="33"/>
        <v>0</v>
      </c>
      <c r="L188" s="11">
        <f t="shared" si="34"/>
        <v>0</v>
      </c>
      <c r="M188" s="51" t="e">
        <f t="shared" si="35"/>
        <v>#DIV/0!</v>
      </c>
      <c r="N188" s="51" t="e">
        <f t="shared" si="38"/>
        <v>#DIV/0!</v>
      </c>
      <c r="O188" s="51" t="e">
        <f t="shared" si="36"/>
        <v>#DIV/0!</v>
      </c>
      <c r="P188" s="49">
        <f>SUM((D169+D170+D171+D172+D173+D174+D175+D176+D177+D178+D179+D180+D181+D182+D183+D184+D185+D186+D187+D188+H169+H170+H171+H172+H173+H174+H175+H176+H177+H178+H179+H180+H181+H182+H183+H184+H185+H186+H187+H188)/(C169+C170+C171+C172+C173+C174+C175+C176+C177+C178+C179+C180+C181+C182+C183+C184+C185+C186+C187+C188+G169+G170+G171+G172+G173+G174+G175+G176+G177+G178+G179+G180+G181+G182+G183+G184+G185+G186+G187+G188))</f>
        <v>11.950226244343892</v>
      </c>
      <c r="Q188" s="50">
        <f>SUM((L168+L169+L170+L171+L172+L173+L174+L175+L176+L177+L178+L179+L180+L181+L182+L183+L184+L185+L186+L187+L188)/(K168+K169+K170+K171+K172+K173+K174+K175+K176+K177+K178+K179+K180+K181+K182+K183+K184+K185+K186+K187+K188))</f>
        <v>11.078007933010136</v>
      </c>
      <c r="R188"/>
      <c r="S188"/>
      <c r="T188"/>
    </row>
    <row r="189" spans="1:20" ht="18" x14ac:dyDescent="0.25">
      <c r="A189" s="5"/>
      <c r="B189" s="12"/>
      <c r="C189" s="59"/>
      <c r="D189" s="13"/>
      <c r="E189" s="13"/>
      <c r="F189" s="13"/>
      <c r="G189" s="13"/>
      <c r="H189" s="13"/>
      <c r="I189" s="13"/>
      <c r="J189" s="13"/>
      <c r="K189" s="56">
        <f t="shared" si="33"/>
        <v>0</v>
      </c>
      <c r="L189" s="11">
        <f t="shared" si="34"/>
        <v>0</v>
      </c>
      <c r="M189" s="51" t="e">
        <f t="shared" si="35"/>
        <v>#DIV/0!</v>
      </c>
      <c r="N189" s="51" t="e">
        <f t="shared" si="38"/>
        <v>#DIV/0!</v>
      </c>
      <c r="O189" s="51" t="e">
        <f t="shared" si="36"/>
        <v>#DIV/0!</v>
      </c>
      <c r="P189" s="49">
        <f>SUM((D169+D170+D171+D172+D173+D174+D175+D176+D177+D178+D179+D180+D181+D182+D183+D184+D185+D186+D187+D188+D189+H169+H170+H171+H172+H173+H174+H175+H176+H177+H178+H179+H180+H181+H182+H183+H184+H185+H186+H187+H188+H189)/(C169+C170+C171+C172+C173+C174+C175+C176+C177+C178+C179+C180+C181+C182+C183+C184+C185+C186+C187+C188+C189+G169+G170+G171+G172+G173+G174+G175+G176+G177+G178+G179+G180+G181+G182+G183+G184+G185+G186+G187+G188+G189))</f>
        <v>11.950226244343892</v>
      </c>
      <c r="Q189" s="50">
        <f>SUM((L168+L169+L170+L171+L172+L173+L174+L175+L176+L177+L178+L179+L180+L181+L182+L183+L184+L185+L186+L187+L188+L189)/(K168+K169+K170+K171+K172+K173+K174+K175+K176+K177+K178+K179+K180+K181+K182+K183+K184+K185+K186+K187+K188+K189))</f>
        <v>11.078007933010136</v>
      </c>
      <c r="R189"/>
      <c r="S189"/>
      <c r="T189"/>
    </row>
    <row r="190" spans="1:20" ht="18" x14ac:dyDescent="0.25">
      <c r="A190" s="5"/>
      <c r="B190" s="12"/>
      <c r="C190" s="59"/>
      <c r="D190" s="13"/>
      <c r="E190" s="13"/>
      <c r="F190" s="13"/>
      <c r="G190" s="13"/>
      <c r="H190" s="13"/>
      <c r="I190" s="13"/>
      <c r="J190" s="13"/>
      <c r="K190" s="56">
        <f t="shared" si="33"/>
        <v>0</v>
      </c>
      <c r="L190" s="11">
        <f t="shared" si="34"/>
        <v>0</v>
      </c>
      <c r="M190" s="51" t="e">
        <f t="shared" si="35"/>
        <v>#DIV/0!</v>
      </c>
      <c r="N190" s="51" t="e">
        <f t="shared" si="38"/>
        <v>#DIV/0!</v>
      </c>
      <c r="O190" s="51" t="e">
        <f t="shared" si="36"/>
        <v>#DIV/0!</v>
      </c>
      <c r="P190" s="49">
        <f>SUM((D169+D170+D171+D172+D173+D174+D175+D176+D177+D178+D179+D180+D181+D182+D183+D184+D185+D186+D187+D188+D189+D190+H169+H170+H171+H172+H173+H174+H175+H176+H177+H178+H179+H180+H181+H182+H183+H184+H185+H186+H187+H188+H189+H190)/(C169+C170+C171+C172+C173+C174+C175+C176+C177+C178+C179+C180+C181+C182+C183+C184+C185+C186+C187+C188+C189+C190+G169+G170+G171+G172+G173+G174+G175+G176+G177+G178+G179+G180+G181+G182+G183+G184+G185+G186+G187+G188+G189+G190))</f>
        <v>11.950226244343892</v>
      </c>
      <c r="Q190" s="50">
        <f>SUM((L168+L169+L170+L171+L172+L173+L174+L175+L176+L177+L178+L179+L180+L181+L182+L183+L184+L185+L186+L187+L188+L189+L190)/(K168+K169+K170+K171+K172+K173+K174+K175+K176+K177+K178+K179+K180+K181+K182+K183+K184+K185+K186+K187+K188+K189+K190))</f>
        <v>11.078007933010136</v>
      </c>
      <c r="R190"/>
      <c r="S190"/>
      <c r="T190"/>
    </row>
    <row r="191" spans="1:20" ht="18" x14ac:dyDescent="0.25">
      <c r="A191" s="5"/>
      <c r="B191" s="12"/>
      <c r="C191" s="59"/>
      <c r="D191" s="13"/>
      <c r="E191" s="13"/>
      <c r="F191" s="13"/>
      <c r="G191" s="13"/>
      <c r="H191" s="13"/>
      <c r="I191" s="13"/>
      <c r="J191" s="13"/>
      <c r="K191" s="56">
        <f t="shared" si="33"/>
        <v>0</v>
      </c>
      <c r="L191" s="11">
        <f t="shared" si="34"/>
        <v>0</v>
      </c>
      <c r="M191" s="51" t="e">
        <f t="shared" si="35"/>
        <v>#DIV/0!</v>
      </c>
      <c r="N191" s="51" t="e">
        <f t="shared" si="38"/>
        <v>#DIV/0!</v>
      </c>
      <c r="O191" s="51" t="e">
        <f t="shared" si="36"/>
        <v>#DIV/0!</v>
      </c>
      <c r="P191" s="49">
        <f>SUM((D169+D170+D171+D172+D173+D174+D175+D176+D177+D178+D179+D180+D181+D182+D183+D184+D185+D186+D187+D188+D189+D190+D191+H169+H170+H171+H172+H173+H174+H175+H176+H177+H178+H179+H180+H181+H182+H183+H184+H185+H186+H187+H188+H189+H190+H191)/(C169+C170+C171+C172+C173+C174+C175+C176+C177+C178+C179+C180+C181+C182+C183+C184+C185+C186+C187+C188+C189+C190+C191+G169+G170+G171+G172+G173+G174+G175+G176+G177+G178+G179+G180+G181+G182+G183+G184+G185+G186+G187+G188+G189+G190+G191))</f>
        <v>11.950226244343892</v>
      </c>
      <c r="Q191" s="50">
        <f>SUM((L168+L169+L170+L171+L172+L173+L174+L175+L176+L177+L178+L179+L180+L181+L182+L183+L184+L185+L186+L187+L188+L189+L190+L191)/(K168+K169+K170+K171+K172+K173+K174+K175+K176+K177+K178+K179+K180+K181+K182+K183+K184+K185+K186+K187+K188+K189+K190+K191))</f>
        <v>11.078007933010136</v>
      </c>
      <c r="R191"/>
      <c r="S191"/>
      <c r="T191"/>
    </row>
    <row r="192" spans="1:20" ht="18" x14ac:dyDescent="0.25">
      <c r="A192" s="5"/>
      <c r="B192" s="12"/>
      <c r="C192" s="59"/>
      <c r="D192" s="13"/>
      <c r="E192" s="13"/>
      <c r="F192" s="13"/>
      <c r="G192" s="13"/>
      <c r="H192" s="13"/>
      <c r="I192" s="13"/>
      <c r="J192" s="13"/>
      <c r="K192" s="56">
        <f t="shared" si="33"/>
        <v>0</v>
      </c>
      <c r="L192" s="11">
        <f t="shared" si="34"/>
        <v>0</v>
      </c>
      <c r="M192" s="51" t="e">
        <f t="shared" si="35"/>
        <v>#DIV/0!</v>
      </c>
      <c r="N192" s="51" t="e">
        <f t="shared" si="38"/>
        <v>#DIV/0!</v>
      </c>
      <c r="O192" s="51" t="e">
        <f t="shared" si="36"/>
        <v>#DIV/0!</v>
      </c>
      <c r="P192" s="49">
        <f>SUM((D169+D170+D171+D172+D173+D174+D175+D176+D177+D178+D179+D180+D181+D182+D183+D184+D185+D186+D187+D188+D189+D190+D191+D192+H169+H170+H171+H172+H173+H174+H175+H176+H177+H178+H179+H180+H181+H182+H183+H184+H185+H186+H187+H188+H189+H190+H191+H192)/(C169+C170+C171+C172+C173+C174+C175+C176+C177+C178+C179+C180+C181+C182+C183+C184+C185+C186+C187+C188+C189+C190+C191+C192+G169+G170+G171+G172+G173+G174+G175+G176+G177+G178+G179+G180+G181+G182+G183+G184+G185+G186+G187+G188+G189+G190+G191+G192))</f>
        <v>11.950226244343892</v>
      </c>
      <c r="Q192" s="50">
        <f>SUM((L168+L169+L170+L171+L172+L173+L174+L175+L176+L177+L178+L179+L180+L181+L182+L183+L184+L185+L186+L187+L188+L189+L190+L191+L192)/(K168+K169+K170+K171+K172+K173+K174+K175+K176+K177+K178+K179+K180+K181+K182+K183+K184+K185+K186+K187+K188+K189+K190+K191+K192))</f>
        <v>11.078007933010136</v>
      </c>
      <c r="R192"/>
      <c r="S192"/>
      <c r="T192"/>
    </row>
    <row r="193" spans="1:20" ht="18" x14ac:dyDescent="0.25">
      <c r="A193" s="5"/>
      <c r="B193" s="12"/>
      <c r="C193" s="59"/>
      <c r="D193" s="13"/>
      <c r="E193" s="13"/>
      <c r="F193" s="13"/>
      <c r="G193" s="13"/>
      <c r="H193" s="13"/>
      <c r="I193" s="13"/>
      <c r="J193" s="13"/>
      <c r="K193" s="56">
        <f t="shared" si="33"/>
        <v>0</v>
      </c>
      <c r="L193" s="11">
        <f t="shared" si="34"/>
        <v>0</v>
      </c>
      <c r="M193" s="51" t="e">
        <f t="shared" si="35"/>
        <v>#DIV/0!</v>
      </c>
      <c r="N193" s="51" t="e">
        <f t="shared" si="38"/>
        <v>#DIV/0!</v>
      </c>
      <c r="O193" s="51" t="e">
        <f t="shared" si="36"/>
        <v>#DIV/0!</v>
      </c>
      <c r="P193" s="49">
        <f>SUM((D169+D170+D171+D172+D173+D174+D175+D176+D177+D178+D179+D180+D181+D182+D183+D184+D185+D186+D187+D188+D189+D190+D191+D192+D193+H169+H170+H171+H172+H173+H174+H175+H176+H177+H178+H179+H180+H181+H182+H183+H184+H185+H186+H187+H188+H189+H190+H191+H192+H193)/(C169+C170+C171+C172+C173+C174+C175+C176+C177+C178+C179+C180+C181+C182+C183+C184+C185+C186+C187+C188+C189+C190+C191+C192+C193+G169+G170+G171+G172+G173+G174+G175+G176+G177+G178+G179+G180+G181+G182+G183+G184+G185+G186+G187+G188+G189+G190+G191+G192+G193))</f>
        <v>11.950226244343892</v>
      </c>
      <c r="Q193" s="50">
        <f>SUM((L168+L169+L170+L171+L172+L173+L174+L175+L176+L177+L178+L179+L180+L181+L182+L183+L184+L185+L186+L187+L188+L189+L190+L191+L192+L193)/(K168+K169+K170+K171+K172+K173+K174+K175+K176+K177+K178+K179+K180+K181+K182+K183+K184+K185+K186+K187+K188+K189+K190+K191+K192+K193))</f>
        <v>11.078007933010136</v>
      </c>
      <c r="R193"/>
      <c r="S193"/>
      <c r="T193"/>
    </row>
    <row r="194" spans="1:20" ht="18" x14ac:dyDescent="0.25">
      <c r="A194" s="5"/>
      <c r="B194" s="15"/>
      <c r="C194" s="59"/>
      <c r="D194" s="13"/>
      <c r="E194" s="13"/>
      <c r="F194" s="13"/>
      <c r="G194" s="13"/>
      <c r="H194" s="13"/>
      <c r="I194" s="13"/>
      <c r="J194" s="13"/>
      <c r="K194" s="56">
        <f t="shared" si="33"/>
        <v>0</v>
      </c>
      <c r="L194" s="11">
        <f t="shared" si="34"/>
        <v>0</v>
      </c>
      <c r="M194" s="51" t="e">
        <f t="shared" si="35"/>
        <v>#DIV/0!</v>
      </c>
      <c r="N194" s="51" t="e">
        <f t="shared" si="38"/>
        <v>#DIV/0!</v>
      </c>
      <c r="O194" s="51" t="e">
        <f t="shared" si="36"/>
        <v>#DIV/0!</v>
      </c>
      <c r="P194" s="49">
        <f>SUM((D169+D170+D171+D172+D173+D174+D175+D176+D177+D178+D179+D180+D181+D182+D183+D184+D185+D186+D187+D188+D189+D190+D191+D192+D193+D194+H169+H170+H171+H172+H173+H174+H175+H176+H177+H178+H179+H180+H181+H182+H183+H184+H185+H186+H187+H188+H189+H190+H191+H192+H193+H194)/(C169+C170+C171+C172+C173+C174+C175+C176+C177+C178+C179+C180+C181+C182+C183+C184+C185+C186+C187+C188+C189+C190+C191+C192+C193+C194+G169+G170+G171+G172+G173+G174+G175+G176+G177+G178+G179+G180+G181+G182+G183+G184+G185+G186+G187+G188+G189+G190+G191+G192+G193+G194))</f>
        <v>11.950226244343892</v>
      </c>
      <c r="Q194" s="50">
        <f>SUM((L168+L169+L170+L171+L172+L173+L174+L175+L176+L177+L178+L179+L180+L181+L182+L183+L184+L185+L186+L187+L188+L189+L190+L191+L192+L193+L194)/(K168+K169+K170+K171+K172+K173+K174+K175+K176+K177+K178+K179+K180+K181+K182+K183+K184+K185+K186+K187+K188+K189+K190+K191+K192+K193+K194))</f>
        <v>11.078007933010136</v>
      </c>
      <c r="R194"/>
      <c r="S194"/>
      <c r="T194"/>
    </row>
    <row r="195" spans="1:20" ht="18" x14ac:dyDescent="0.25">
      <c r="A195" s="5"/>
      <c r="B195" s="15"/>
      <c r="C195" s="59"/>
      <c r="D195" s="13"/>
      <c r="E195" s="13"/>
      <c r="F195" s="13"/>
      <c r="G195" s="13"/>
      <c r="H195" s="13"/>
      <c r="I195" s="13"/>
      <c r="J195" s="13"/>
      <c r="K195" s="56">
        <f t="shared" si="33"/>
        <v>0</v>
      </c>
      <c r="L195" s="11">
        <f t="shared" si="34"/>
        <v>0</v>
      </c>
      <c r="M195" s="51" t="e">
        <f t="shared" si="35"/>
        <v>#DIV/0!</v>
      </c>
      <c r="N195" s="51" t="e">
        <f t="shared" si="38"/>
        <v>#DIV/0!</v>
      </c>
      <c r="O195" s="51" t="e">
        <f t="shared" si="36"/>
        <v>#DIV/0!</v>
      </c>
      <c r="P195" s="49">
        <f>SUM((D169+D170+D171+D172+D173+D174+D175+D176+D177+D178+D179+D180+D181+D182+D183+D184+D185+D186+D187+D188+D189+D190+D191+D192+D193+D194+D195+H169+H170+H171+H172+H173+H174+H175+H176+H177+H178+H179+H180+H181+H182+H183+H184+H185+H186+H187+H188+H189+H190+H191+H192+H193+H194+H195)/(C169+C170+C171+C172+C173+C174+C175+C176+C177+C178+C179+C180+C181+C182+C183+C184+C185+C186+C187+C188+C189+C190+C191+C192+C193+C194+C195+G169+G170+G171+G172+G173+G174+G175+G176+G177+G178+G179+G180+G181+G182+G183+G184+G185+G186+G187+G188+G189+G190+G191+G192+G193+G194+G195))</f>
        <v>11.950226244343892</v>
      </c>
      <c r="Q195" s="50">
        <f>SUM((L168+L169+L170+L171+L172+L173+L174+L175+L176+L177+L178+L179+L180+L181+L182+L183+L184+L185+L186+L187+L188+L189+L190+L191+L192+L193+L194+L195)/(K168+K169+K170+K171+K172+K173+K174+K175+K176+K177+K178+K179+K180+K181+K182+K183+K184+K185+K186+K187+K188+K189+K190+K191+K192+K193+K194+K195))</f>
        <v>11.078007933010136</v>
      </c>
      <c r="R195"/>
      <c r="S195"/>
      <c r="T195"/>
    </row>
    <row r="196" spans="1:20" ht="18" x14ac:dyDescent="0.25">
      <c r="A196" s="5"/>
      <c r="B196" s="8"/>
      <c r="C196" s="61"/>
      <c r="D196" s="14"/>
      <c r="E196" s="14"/>
      <c r="F196" s="14"/>
      <c r="G196" s="14"/>
      <c r="H196" s="14"/>
      <c r="I196" s="14"/>
      <c r="J196" s="14"/>
      <c r="K196" s="67"/>
      <c r="L196" s="8"/>
      <c r="M196" s="46"/>
      <c r="N196" s="46"/>
      <c r="O196" s="46"/>
      <c r="P196" s="46"/>
      <c r="Q196" s="48"/>
      <c r="R196"/>
      <c r="S196"/>
      <c r="T196"/>
    </row>
    <row r="197" spans="1:20" ht="18.75" thickBot="1" x14ac:dyDescent="0.3">
      <c r="A197" s="5"/>
      <c r="B197" s="8"/>
      <c r="C197" s="61"/>
      <c r="D197" s="14"/>
      <c r="E197" s="14"/>
      <c r="F197" s="14"/>
      <c r="G197" s="14"/>
      <c r="H197" s="14"/>
      <c r="I197" s="14"/>
      <c r="J197" s="14"/>
      <c r="K197" s="67"/>
      <c r="L197" s="8"/>
      <c r="M197" s="46"/>
      <c r="N197" s="46"/>
      <c r="O197" s="46"/>
      <c r="P197" s="46"/>
      <c r="Q197" s="48"/>
      <c r="R197"/>
      <c r="S197"/>
      <c r="T197"/>
    </row>
    <row r="198" spans="1:20" ht="19.5" thickTop="1" thickBot="1" x14ac:dyDescent="0.3">
      <c r="A198" s="17" t="s">
        <v>18</v>
      </c>
      <c r="B198" s="19"/>
      <c r="C198" s="70">
        <f>Q195</f>
        <v>11.078007933010136</v>
      </c>
      <c r="D198" s="20"/>
      <c r="E198" s="20">
        <f>COUNTA(E169:E195)</f>
        <v>3</v>
      </c>
      <c r="F198" s="20">
        <f t="shared" ref="F198:J198" si="39">COUNTA(F169:F195)</f>
        <v>1</v>
      </c>
      <c r="G198" s="20"/>
      <c r="H198" s="20"/>
      <c r="I198" s="20">
        <f t="shared" si="39"/>
        <v>1</v>
      </c>
      <c r="J198" s="20">
        <f t="shared" si="39"/>
        <v>1</v>
      </c>
      <c r="K198" s="68">
        <f>SUM(K168:K195)</f>
        <v>283.625</v>
      </c>
      <c r="L198" s="21">
        <f>SUM(L168:L195)</f>
        <v>3142</v>
      </c>
      <c r="M198" s="52"/>
      <c r="N198" s="52"/>
      <c r="O198" s="53"/>
      <c r="P198" s="53"/>
      <c r="Q198" s="48"/>
      <c r="R198"/>
      <c r="S198"/>
      <c r="T198"/>
    </row>
    <row r="199" spans="1:20" ht="18" x14ac:dyDescent="0.25">
      <c r="A199" s="5"/>
      <c r="B199" s="5"/>
      <c r="C199" s="60"/>
      <c r="D199" s="16"/>
      <c r="E199" s="16"/>
      <c r="F199" s="16"/>
      <c r="G199" s="16"/>
      <c r="H199" s="16"/>
      <c r="I199" s="16"/>
      <c r="J199" s="16"/>
      <c r="K199" s="69"/>
      <c r="L199" s="5"/>
      <c r="M199" s="48"/>
      <c r="N199" s="48"/>
      <c r="O199" s="48"/>
      <c r="P199" s="48"/>
      <c r="Q199" s="48"/>
      <c r="R199"/>
      <c r="S199"/>
      <c r="T199"/>
    </row>
    <row r="200" spans="1:20" ht="18" x14ac:dyDescent="0.25">
      <c r="A200" s="5"/>
      <c r="B200" s="5"/>
      <c r="C200" s="62"/>
      <c r="D200" s="16"/>
      <c r="E200" s="16"/>
      <c r="F200" s="16"/>
      <c r="G200" s="24"/>
      <c r="H200" s="16"/>
      <c r="I200" s="16"/>
      <c r="J200" s="16"/>
      <c r="K200" s="69"/>
      <c r="L200" s="5"/>
      <c r="M200" s="48"/>
      <c r="N200" s="48"/>
      <c r="O200" s="48"/>
      <c r="P200" s="48"/>
      <c r="Q200" s="48"/>
      <c r="R200"/>
      <c r="S200"/>
      <c r="T200"/>
    </row>
    <row r="201" spans="1:20" ht="18" x14ac:dyDescent="0.25">
      <c r="A201" s="5"/>
      <c r="B201" s="9" t="s">
        <v>16</v>
      </c>
      <c r="C201" s="55">
        <f>SUM(D201/8)</f>
        <v>62.625</v>
      </c>
      <c r="D201" s="10">
        <v>501</v>
      </c>
      <c r="E201" s="10"/>
      <c r="F201" s="10"/>
      <c r="G201" s="10"/>
      <c r="H201" s="10"/>
      <c r="I201" s="10"/>
      <c r="J201" s="10"/>
      <c r="K201" s="56">
        <f>C201</f>
        <v>62.625</v>
      </c>
      <c r="L201" s="11">
        <f>SUM(D201+H201)</f>
        <v>501</v>
      </c>
      <c r="M201" s="49">
        <f>SUM(D201/C201)</f>
        <v>8</v>
      </c>
      <c r="N201" s="46" t="e">
        <f>SUM(H201/G201)</f>
        <v>#DIV/0!</v>
      </c>
      <c r="O201" s="49">
        <f>SUM(L201/K201)</f>
        <v>8</v>
      </c>
      <c r="P201" s="49">
        <f>SUM((D201+H201)/(C201+G201))</f>
        <v>8</v>
      </c>
      <c r="Q201" s="50">
        <f>SUM(L201/K201)</f>
        <v>8</v>
      </c>
      <c r="R201"/>
      <c r="S201"/>
      <c r="T201"/>
    </row>
    <row r="202" spans="1:20" ht="18" x14ac:dyDescent="0.25">
      <c r="A202" s="5"/>
      <c r="B202" s="12">
        <v>46282</v>
      </c>
      <c r="C202" s="59"/>
      <c r="D202" s="13"/>
      <c r="E202" s="13"/>
      <c r="F202" s="13"/>
      <c r="G202" s="13"/>
      <c r="H202" s="13"/>
      <c r="I202" s="13"/>
      <c r="J202" s="13"/>
      <c r="K202" s="56">
        <f>SUM(C202+G202)</f>
        <v>0</v>
      </c>
      <c r="L202" s="11">
        <f>SUM(D202+H202)</f>
        <v>0</v>
      </c>
      <c r="M202" s="51" t="e">
        <f>SUM(D202/C202)</f>
        <v>#DIV/0!</v>
      </c>
      <c r="N202" s="51" t="e">
        <f>SUM(H202/G202)</f>
        <v>#DIV/0!</v>
      </c>
      <c r="O202" s="51" t="e">
        <f>SUM(L202/K202)</f>
        <v>#DIV/0!</v>
      </c>
      <c r="P202" s="49" t="e">
        <f>SUM((D202+H202)/(C202+G202))</f>
        <v>#DIV/0!</v>
      </c>
      <c r="Q202" s="50">
        <f>SUM((L201+L202)/(K201+K202))</f>
        <v>8</v>
      </c>
      <c r="R202"/>
      <c r="S202"/>
      <c r="T202"/>
    </row>
    <row r="203" spans="1:20" ht="18" x14ac:dyDescent="0.25">
      <c r="A203" s="5"/>
      <c r="B203" s="12">
        <f>SUM(B202+7)</f>
        <v>46289</v>
      </c>
      <c r="C203" s="59"/>
      <c r="D203" s="13"/>
      <c r="E203" s="13"/>
      <c r="F203" s="13"/>
      <c r="G203" s="13"/>
      <c r="H203" s="13"/>
      <c r="I203" s="13"/>
      <c r="J203" s="13"/>
      <c r="K203" s="56">
        <f t="shared" ref="K203:K228" si="40">SUM(C203+G203)</f>
        <v>0</v>
      </c>
      <c r="L203" s="11">
        <f t="shared" ref="L203:L228" si="41">SUM(D203+H203)</f>
        <v>0</v>
      </c>
      <c r="M203" s="51" t="e">
        <f t="shared" ref="M203:M228" si="42">SUM(D203/C203)</f>
        <v>#DIV/0!</v>
      </c>
      <c r="N203" s="51" t="e">
        <f>SUM(H203/G203)</f>
        <v>#DIV/0!</v>
      </c>
      <c r="O203" s="51" t="e">
        <f t="shared" ref="O203:O228" si="43">SUM(L203/K203)</f>
        <v>#DIV/0!</v>
      </c>
      <c r="P203" s="49" t="e">
        <f>SUM((D202+D203+H202+H203)/(C202+C203+G202+G203))</f>
        <v>#DIV/0!</v>
      </c>
      <c r="Q203" s="50">
        <f>SUM((L201+L202+L203)/(K201+K202+K203))</f>
        <v>8</v>
      </c>
      <c r="R203"/>
      <c r="S203"/>
      <c r="T203"/>
    </row>
    <row r="204" spans="1:20" ht="18" x14ac:dyDescent="0.25">
      <c r="A204" s="5"/>
      <c r="B204" s="12">
        <f t="shared" ref="B204:B219" si="44">SUM(B203+7)</f>
        <v>46296</v>
      </c>
      <c r="C204" s="59"/>
      <c r="D204" s="13"/>
      <c r="E204" s="13"/>
      <c r="F204" s="13"/>
      <c r="G204" s="13"/>
      <c r="H204" s="13"/>
      <c r="I204" s="13"/>
      <c r="J204" s="13"/>
      <c r="K204" s="56">
        <f t="shared" si="40"/>
        <v>0</v>
      </c>
      <c r="L204" s="11">
        <f t="shared" si="41"/>
        <v>0</v>
      </c>
      <c r="M204" s="51" t="e">
        <f t="shared" si="42"/>
        <v>#DIV/0!</v>
      </c>
      <c r="N204" s="51" t="e">
        <f t="shared" ref="N204:N228" si="45">SUM(H204/G204)</f>
        <v>#DIV/0!</v>
      </c>
      <c r="O204" s="51" t="e">
        <f t="shared" si="43"/>
        <v>#DIV/0!</v>
      </c>
      <c r="P204" s="49" t="e">
        <f>SUM((D202+D203+D204+H202+H203+H204)/(C202+C203+C204+G202+G203+G204))</f>
        <v>#DIV/0!</v>
      </c>
      <c r="Q204" s="50">
        <f>SUM((L201+L202+L203+L204)/(K201+K202+K203+K204))</f>
        <v>8</v>
      </c>
      <c r="R204"/>
      <c r="S204"/>
      <c r="T204"/>
    </row>
    <row r="205" spans="1:20" ht="18" x14ac:dyDescent="0.25">
      <c r="A205" s="5"/>
      <c r="B205" s="12">
        <f t="shared" si="44"/>
        <v>46303</v>
      </c>
      <c r="C205" s="59"/>
      <c r="D205" s="13"/>
      <c r="E205" s="13"/>
      <c r="F205" s="13"/>
      <c r="G205" s="13"/>
      <c r="H205" s="13"/>
      <c r="I205" s="13"/>
      <c r="J205" s="13"/>
      <c r="K205" s="56">
        <f t="shared" si="40"/>
        <v>0</v>
      </c>
      <c r="L205" s="11">
        <f t="shared" si="41"/>
        <v>0</v>
      </c>
      <c r="M205" s="51" t="e">
        <f t="shared" si="42"/>
        <v>#DIV/0!</v>
      </c>
      <c r="N205" s="51" t="e">
        <f t="shared" si="45"/>
        <v>#DIV/0!</v>
      </c>
      <c r="O205" s="51" t="e">
        <f t="shared" si="43"/>
        <v>#DIV/0!</v>
      </c>
      <c r="P205" s="49" t="e">
        <f>SUM((D202+D203+D204+D205+H202+H203+H204+H205)/(C202+C203+C204+C205+G202+G203+G204+G205))</f>
        <v>#DIV/0!</v>
      </c>
      <c r="Q205" s="50">
        <f>SUM((L201+L202+L203+L204+L205)/(K201+K202+K203+K204+K205))</f>
        <v>8</v>
      </c>
      <c r="R205"/>
      <c r="S205"/>
      <c r="T205"/>
    </row>
    <row r="206" spans="1:20" ht="18" x14ac:dyDescent="0.25">
      <c r="A206" s="5"/>
      <c r="B206" s="12">
        <f t="shared" si="44"/>
        <v>46310</v>
      </c>
      <c r="C206" s="59"/>
      <c r="D206" s="13"/>
      <c r="E206" s="13"/>
      <c r="F206" s="13"/>
      <c r="G206" s="13"/>
      <c r="H206" s="13"/>
      <c r="I206" s="13"/>
      <c r="J206" s="13"/>
      <c r="K206" s="56">
        <f t="shared" si="40"/>
        <v>0</v>
      </c>
      <c r="L206" s="11">
        <f t="shared" si="41"/>
        <v>0</v>
      </c>
      <c r="M206" s="51" t="e">
        <f t="shared" si="42"/>
        <v>#DIV/0!</v>
      </c>
      <c r="N206" s="51" t="e">
        <f t="shared" si="45"/>
        <v>#DIV/0!</v>
      </c>
      <c r="O206" s="51" t="e">
        <f t="shared" si="43"/>
        <v>#DIV/0!</v>
      </c>
      <c r="P206" s="49" t="e">
        <f>SUM((D202+D203+D204+D205+D206+H202+H203+H204+H205+H206)/(C202+C203+C204+C205+C206+G202+G203+G204+G205+G206))</f>
        <v>#DIV/0!</v>
      </c>
      <c r="Q206" s="50">
        <f>SUM((L201+L202+L203+L204+L205+L206)/(K201+K202+K203+K204+K205+K206))</f>
        <v>8</v>
      </c>
      <c r="R206"/>
      <c r="S206"/>
      <c r="T206"/>
    </row>
    <row r="207" spans="1:20" ht="18" x14ac:dyDescent="0.25">
      <c r="A207" s="5"/>
      <c r="B207" s="12">
        <f t="shared" si="44"/>
        <v>46317</v>
      </c>
      <c r="C207" s="59"/>
      <c r="D207" s="13"/>
      <c r="E207" s="13"/>
      <c r="F207" s="13"/>
      <c r="G207" s="13"/>
      <c r="H207" s="13"/>
      <c r="I207" s="13"/>
      <c r="J207" s="13"/>
      <c r="K207" s="56">
        <f t="shared" si="40"/>
        <v>0</v>
      </c>
      <c r="L207" s="11">
        <f t="shared" si="41"/>
        <v>0</v>
      </c>
      <c r="M207" s="51" t="e">
        <f t="shared" si="42"/>
        <v>#DIV/0!</v>
      </c>
      <c r="N207" s="51" t="e">
        <f t="shared" si="45"/>
        <v>#DIV/0!</v>
      </c>
      <c r="O207" s="51" t="e">
        <f t="shared" si="43"/>
        <v>#DIV/0!</v>
      </c>
      <c r="P207" s="49" t="e">
        <f>SUM((D202+D203+D204+D205+D206+D207+H202+H203+H204+H205+H206+H207)/(C202+C203+C204+C205+C206+C207+G202+G203+G204+G205+G206+G207))</f>
        <v>#DIV/0!</v>
      </c>
      <c r="Q207" s="50">
        <f>SUM((L201+L202+L203+L204+L205+L206+L207)/(K201+K202+K203+K204+K205+K206+K207))</f>
        <v>8</v>
      </c>
      <c r="R207"/>
      <c r="S207"/>
      <c r="T207"/>
    </row>
    <row r="208" spans="1:20" ht="18" x14ac:dyDescent="0.25">
      <c r="A208" s="5"/>
      <c r="B208" s="12">
        <f t="shared" si="44"/>
        <v>46324</v>
      </c>
      <c r="C208" s="59"/>
      <c r="D208" s="13"/>
      <c r="E208" s="13"/>
      <c r="F208" s="13"/>
      <c r="G208" s="13"/>
      <c r="H208" s="13"/>
      <c r="I208" s="13"/>
      <c r="J208" s="13"/>
      <c r="K208" s="56">
        <f t="shared" si="40"/>
        <v>0</v>
      </c>
      <c r="L208" s="11">
        <f t="shared" si="41"/>
        <v>0</v>
      </c>
      <c r="M208" s="51" t="e">
        <f t="shared" si="42"/>
        <v>#DIV/0!</v>
      </c>
      <c r="N208" s="51" t="e">
        <f t="shared" si="45"/>
        <v>#DIV/0!</v>
      </c>
      <c r="O208" s="51" t="e">
        <f t="shared" si="43"/>
        <v>#DIV/0!</v>
      </c>
      <c r="P208" s="49" t="e">
        <f>SUM((D202+D203+D204+D205+D206+D207+D208+H202+H203+H204+H205+H206+H207+H208)/(C202+C203+C204+C205+C206+C207+C208+G202+G203+G204+G205+G206+G207+G208))</f>
        <v>#DIV/0!</v>
      </c>
      <c r="Q208" s="50">
        <f>SUM((L201+L202+L203+L204+L205+L206+L207+L208)/(K201+K202+K203+K204+K205+K206+K207+K208))</f>
        <v>8</v>
      </c>
      <c r="R208"/>
      <c r="S208"/>
      <c r="T208"/>
    </row>
    <row r="209" spans="1:20" ht="18" x14ac:dyDescent="0.25">
      <c r="A209" s="5"/>
      <c r="B209" s="12">
        <f t="shared" si="44"/>
        <v>46331</v>
      </c>
      <c r="C209" s="59"/>
      <c r="D209" s="13"/>
      <c r="E209" s="13"/>
      <c r="F209" s="13"/>
      <c r="G209" s="13"/>
      <c r="H209" s="13"/>
      <c r="I209" s="13"/>
      <c r="J209" s="13"/>
      <c r="K209" s="56">
        <f t="shared" si="40"/>
        <v>0</v>
      </c>
      <c r="L209" s="11">
        <f t="shared" si="41"/>
        <v>0</v>
      </c>
      <c r="M209" s="51" t="e">
        <f t="shared" si="42"/>
        <v>#DIV/0!</v>
      </c>
      <c r="N209" s="51" t="e">
        <f t="shared" si="45"/>
        <v>#DIV/0!</v>
      </c>
      <c r="O209" s="51" t="e">
        <f t="shared" si="43"/>
        <v>#DIV/0!</v>
      </c>
      <c r="P209" s="49" t="e">
        <f>SUM((D202+D203+D204+D205+D206+D207+D208+D209+H202+H203+H204+H205+H206+H207+H208+H209)/(C202+C203+C204+C205+C206+C207+C208+C209+G202+G203+G204+G205+G206+G207+G208+G209))</f>
        <v>#DIV/0!</v>
      </c>
      <c r="Q209" s="50">
        <f>SUM((L201+L202+L203+L204+L205+L206+L207+L208+L209)/(K201+K202+K203+K204+K205+K206+K207+K208+K209))</f>
        <v>8</v>
      </c>
      <c r="R209"/>
      <c r="S209"/>
      <c r="T209"/>
    </row>
    <row r="210" spans="1:20" ht="18" x14ac:dyDescent="0.25">
      <c r="A210" s="5"/>
      <c r="B210" s="12">
        <f t="shared" si="44"/>
        <v>46338</v>
      </c>
      <c r="C210" s="59"/>
      <c r="D210" s="13"/>
      <c r="E210" s="13"/>
      <c r="F210" s="13"/>
      <c r="G210" s="13"/>
      <c r="H210" s="13"/>
      <c r="I210" s="13"/>
      <c r="J210" s="13"/>
      <c r="K210" s="56">
        <f t="shared" si="40"/>
        <v>0</v>
      </c>
      <c r="L210" s="11">
        <f t="shared" si="41"/>
        <v>0</v>
      </c>
      <c r="M210" s="51" t="e">
        <f t="shared" si="42"/>
        <v>#DIV/0!</v>
      </c>
      <c r="N210" s="51" t="e">
        <f t="shared" si="45"/>
        <v>#DIV/0!</v>
      </c>
      <c r="O210" s="51" t="e">
        <f t="shared" si="43"/>
        <v>#DIV/0!</v>
      </c>
      <c r="P210" s="49" t="e">
        <f>SUM((D202+D203+D204+D205+D206+D207+D208+D209+D210+H202+H203+H204+H205+H206+H207+H208+H209+H210)/(C202+C203+C204+C205+C206+C207+C208+C209+C210+G202+G203+G204+G205+G206+G207+G208+G209+G210))</f>
        <v>#DIV/0!</v>
      </c>
      <c r="Q210" s="50">
        <f>SUM((L201+L202+L203+L204+L205+L206+L207+L208+L209+L210)/(K201+K202+K203+K204+K205+K206+K207+K208+K209+K210))</f>
        <v>8</v>
      </c>
      <c r="R210"/>
      <c r="S210"/>
      <c r="T210"/>
    </row>
    <row r="211" spans="1:20" ht="18" x14ac:dyDescent="0.25">
      <c r="A211" s="5"/>
      <c r="B211" s="12">
        <f t="shared" si="44"/>
        <v>46345</v>
      </c>
      <c r="C211" s="59"/>
      <c r="D211" s="13"/>
      <c r="E211" s="13"/>
      <c r="F211" s="13"/>
      <c r="G211" s="13"/>
      <c r="H211" s="13"/>
      <c r="I211" s="13"/>
      <c r="J211" s="13"/>
      <c r="K211" s="56">
        <f t="shared" si="40"/>
        <v>0</v>
      </c>
      <c r="L211" s="11">
        <f t="shared" si="41"/>
        <v>0</v>
      </c>
      <c r="M211" s="51" t="e">
        <f t="shared" si="42"/>
        <v>#DIV/0!</v>
      </c>
      <c r="N211" s="51" t="e">
        <f t="shared" si="45"/>
        <v>#DIV/0!</v>
      </c>
      <c r="O211" s="51" t="e">
        <f t="shared" si="43"/>
        <v>#DIV/0!</v>
      </c>
      <c r="P211" s="49" t="e">
        <f>SUM((D202+D203+D204+D205+D206+D207+D208+D209+D210+D211+H202+H203+H204+H205+H206+H207+H208+H209+H210+H211)/(C202+C203+C204+C205+C206+C207+C208+C209+C210+C211+G202+G203+G204+G205+G206+G207+G208+G209+G210+G211))</f>
        <v>#DIV/0!</v>
      </c>
      <c r="Q211" s="50">
        <f>SUM((L201+L202+L203+L204+L205+L206+L207+L208+L209+L210+L211)/(K201+K202+K203+K204+K205+K206+K207+K208+K209+K210+K211))</f>
        <v>8</v>
      </c>
      <c r="R211"/>
      <c r="S211"/>
      <c r="T211"/>
    </row>
    <row r="212" spans="1:20" ht="18" x14ac:dyDescent="0.25">
      <c r="A212" s="5"/>
      <c r="B212" s="12">
        <f t="shared" si="44"/>
        <v>46352</v>
      </c>
      <c r="C212" s="59"/>
      <c r="D212" s="13"/>
      <c r="E212" s="13"/>
      <c r="F212" s="13"/>
      <c r="G212" s="13"/>
      <c r="H212" s="13"/>
      <c r="I212" s="13"/>
      <c r="J212" s="13"/>
      <c r="K212" s="56">
        <f t="shared" si="40"/>
        <v>0</v>
      </c>
      <c r="L212" s="11">
        <f t="shared" si="41"/>
        <v>0</v>
      </c>
      <c r="M212" s="51" t="e">
        <f t="shared" si="42"/>
        <v>#DIV/0!</v>
      </c>
      <c r="N212" s="51" t="e">
        <f t="shared" si="45"/>
        <v>#DIV/0!</v>
      </c>
      <c r="O212" s="51" t="e">
        <f t="shared" si="43"/>
        <v>#DIV/0!</v>
      </c>
      <c r="P212" s="49" t="e">
        <f>SUM((D202+D203+D204+D205+D206+D207+D208+D209+D210+D211+D212+H202+H203+H204+H205+H206+H207+H208+H209+H210+H211+H212)/(C202+C203+C204+C205+C206+C207+C208+C209+C210+C211+C212+G202+G203+G204+G205+G206+G207+G208+G209+G210+G211+G212))</f>
        <v>#DIV/0!</v>
      </c>
      <c r="Q212" s="50">
        <f>SUM((L201+L202+L203+L204+L205+L206+L207+L208+L209+L210+L211+L212)/(K201+K202+K203+K204+K205+K206+K207+K208+K209+K210+K211+K212))</f>
        <v>8</v>
      </c>
      <c r="R212"/>
      <c r="S212"/>
      <c r="T212"/>
    </row>
    <row r="213" spans="1:20" ht="18" x14ac:dyDescent="0.25">
      <c r="A213" s="5"/>
      <c r="B213" s="12">
        <f t="shared" si="44"/>
        <v>46359</v>
      </c>
      <c r="C213" s="59"/>
      <c r="D213" s="13"/>
      <c r="E213" s="13"/>
      <c r="F213" s="13"/>
      <c r="G213" s="13"/>
      <c r="H213" s="13"/>
      <c r="I213" s="13"/>
      <c r="J213" s="13"/>
      <c r="K213" s="56">
        <f t="shared" si="40"/>
        <v>0</v>
      </c>
      <c r="L213" s="11">
        <f t="shared" si="41"/>
        <v>0</v>
      </c>
      <c r="M213" s="51" t="e">
        <f t="shared" si="42"/>
        <v>#DIV/0!</v>
      </c>
      <c r="N213" s="51" t="e">
        <f t="shared" si="45"/>
        <v>#DIV/0!</v>
      </c>
      <c r="O213" s="51" t="e">
        <f t="shared" si="43"/>
        <v>#DIV/0!</v>
      </c>
      <c r="P213" s="49" t="e">
        <f>SUM((D202+D203+D204+D205+D206+D207+D208+D209+D210+D211+D212+D213+H202+H203+H204+H205+H206+H207+H208+H209+H210+H211+H212+H213)/(C202+C203+C204+C205+C206+C207+C208+C209+C210+C211+C212+C213+G202+G203+G204+G205+G206+G207+G208+G209+G210+G211+G212+G213))</f>
        <v>#DIV/0!</v>
      </c>
      <c r="Q213" s="50">
        <f>SUM((L201+L202+L203+L204+L205+L206+L207+L208+L209+L210+L211+L212+L213)/(K201+K202+K203+K204+K205+K206+K207+K208+K209+K210+K211+K212+K213))</f>
        <v>8</v>
      </c>
      <c r="R213"/>
      <c r="S213"/>
      <c r="T213"/>
    </row>
    <row r="214" spans="1:20" ht="18" x14ac:dyDescent="0.25">
      <c r="A214" s="5"/>
      <c r="B214" s="12">
        <f t="shared" si="44"/>
        <v>46366</v>
      </c>
      <c r="C214" s="59"/>
      <c r="D214" s="13"/>
      <c r="E214" s="13"/>
      <c r="F214" s="13"/>
      <c r="G214" s="13"/>
      <c r="H214" s="13"/>
      <c r="I214" s="13"/>
      <c r="J214" s="13"/>
      <c r="K214" s="56">
        <f t="shared" si="40"/>
        <v>0</v>
      </c>
      <c r="L214" s="11">
        <f t="shared" si="41"/>
        <v>0</v>
      </c>
      <c r="M214" s="51" t="e">
        <f t="shared" si="42"/>
        <v>#DIV/0!</v>
      </c>
      <c r="N214" s="51" t="e">
        <f t="shared" si="45"/>
        <v>#DIV/0!</v>
      </c>
      <c r="O214" s="51" t="e">
        <f t="shared" si="43"/>
        <v>#DIV/0!</v>
      </c>
      <c r="P214" s="49" t="e">
        <f>SUM((D202+D203+D204+D205+D206+D207+D208+D209+D210+D211+D212+D213+D214+H202+H203+H204+H205+H206+H207+H208+H209+H210+H211+H212+H213+H214)/(C202+C203+C204+C205+C206+C207+C208+C209+C210+C211+C212+C213+C214+G202+G203+G204+G205+G206+G207+G208+G209+G210+G211+G212+G213+G214))</f>
        <v>#DIV/0!</v>
      </c>
      <c r="Q214" s="50">
        <f>SUM((L201+L202+L203+L204+L205+L206+L207+L208+L209+L210+L211+L212+L213+L214)/(K201+K202+K203+K204+K205+K206+K207+K208+K209+K210+K211+K212+K213+K214))</f>
        <v>8</v>
      </c>
      <c r="R214"/>
      <c r="S214"/>
      <c r="T214"/>
    </row>
    <row r="215" spans="1:20" ht="18" x14ac:dyDescent="0.25">
      <c r="A215" s="5"/>
      <c r="B215" s="12">
        <f t="shared" si="44"/>
        <v>46373</v>
      </c>
      <c r="C215" s="59"/>
      <c r="D215" s="13"/>
      <c r="E215" s="13"/>
      <c r="F215" s="13"/>
      <c r="G215" s="13"/>
      <c r="H215" s="13"/>
      <c r="I215" s="13"/>
      <c r="J215" s="13"/>
      <c r="K215" s="56">
        <f t="shared" si="40"/>
        <v>0</v>
      </c>
      <c r="L215" s="11">
        <f t="shared" si="41"/>
        <v>0</v>
      </c>
      <c r="M215" s="51" t="e">
        <f t="shared" si="42"/>
        <v>#DIV/0!</v>
      </c>
      <c r="N215" s="51" t="e">
        <f t="shared" si="45"/>
        <v>#DIV/0!</v>
      </c>
      <c r="O215" s="51" t="e">
        <f t="shared" si="43"/>
        <v>#DIV/0!</v>
      </c>
      <c r="P215" s="49" t="e">
        <f>SUM((D202+D203+D204+D205+D206+D207+D208+D209+D210+D211+D212+D213+D214+D215+H202+H203+H204+H205+H206+H207+H208+H209+H210+H211+H212+H213+H214+H215)/(C202+C203+C204+C205+C206+C207+C208+C209+C210+C211+C212+C213+C214+C215+G202+G203+G204+G205+G206+G207+G208+G209+G210+G211+G212+G213+G214+G215))</f>
        <v>#DIV/0!</v>
      </c>
      <c r="Q215" s="50">
        <f>SUM((L201+L202+L203+L204+L205+L206+L207+L208+L209+L210+L211+L212+L213+L214+L215)/(K201+K202+K203+K204+K205+K206+K207+K208+K209+K210+K211+K212+K213+K214+K215))</f>
        <v>8</v>
      </c>
      <c r="R215"/>
      <c r="S215"/>
      <c r="T215"/>
    </row>
    <row r="216" spans="1:20" ht="18" x14ac:dyDescent="0.25">
      <c r="A216" s="5"/>
      <c r="B216" s="12">
        <f t="shared" si="44"/>
        <v>46380</v>
      </c>
      <c r="C216" s="59"/>
      <c r="D216" s="13"/>
      <c r="E216" s="13"/>
      <c r="F216" s="13"/>
      <c r="G216" s="13"/>
      <c r="H216" s="13"/>
      <c r="I216" s="13"/>
      <c r="J216" s="13"/>
      <c r="K216" s="56">
        <f t="shared" si="40"/>
        <v>0</v>
      </c>
      <c r="L216" s="11">
        <f t="shared" si="41"/>
        <v>0</v>
      </c>
      <c r="M216" s="51" t="e">
        <f t="shared" si="42"/>
        <v>#DIV/0!</v>
      </c>
      <c r="N216" s="51" t="e">
        <f t="shared" si="45"/>
        <v>#DIV/0!</v>
      </c>
      <c r="O216" s="51" t="e">
        <f t="shared" si="43"/>
        <v>#DIV/0!</v>
      </c>
      <c r="P216" s="49" t="e">
        <f>SUM((D202+D203+D204+D205+D206+D207+D208+D209+D210+D211+D212+D213+D214+D215+D216+H202+H203+H204+H205+H206+H207+H208+H209+H210+H211+H212+H213+H214+H215+H216)/(C202+C203+C204+C205+C206+C207+C208+C209+C210+C211+C212+C213+C214+C215+C216+G202+G203+G204+G205+G206+G207+G208+G209+G210+G211+G212+G213+G214+G215+G216))</f>
        <v>#DIV/0!</v>
      </c>
      <c r="Q216" s="50">
        <f>SUM((L201+L202+L203+L204+L205+L206+L207+L208+L209+L210+L211+L212+L213+L214+L215+L216)/(K201+K202+K203+K204+K205+K206+K207+K208+K209+K210+K211+K212+K213+K214+K215+K216))</f>
        <v>8</v>
      </c>
      <c r="R216"/>
      <c r="S216"/>
      <c r="T216"/>
    </row>
    <row r="217" spans="1:20" ht="18" x14ac:dyDescent="0.25">
      <c r="A217" s="5"/>
      <c r="B217" s="12">
        <f t="shared" si="44"/>
        <v>46387</v>
      </c>
      <c r="C217" s="59"/>
      <c r="D217" s="13"/>
      <c r="E217" s="13"/>
      <c r="F217" s="13"/>
      <c r="G217" s="13"/>
      <c r="H217" s="13"/>
      <c r="I217" s="13"/>
      <c r="J217" s="13"/>
      <c r="K217" s="56">
        <f t="shared" si="40"/>
        <v>0</v>
      </c>
      <c r="L217" s="11">
        <f t="shared" si="41"/>
        <v>0</v>
      </c>
      <c r="M217" s="51" t="e">
        <f t="shared" si="42"/>
        <v>#DIV/0!</v>
      </c>
      <c r="N217" s="51" t="e">
        <f t="shared" si="45"/>
        <v>#DIV/0!</v>
      </c>
      <c r="O217" s="51" t="e">
        <f t="shared" si="43"/>
        <v>#DIV/0!</v>
      </c>
      <c r="P217" s="49" t="e">
        <f>SUM((D202+D203+D204+D205+D206+D207+D208+D209+D210+D211+D212+D213+D214+D215+D216+D217+H202+H203+H204+H205+H206+H207+H208+H209+H210+H211+H212+H213+H214+H215+H216+H217)/(C202+C203+C204+C205+C206+C207+C208+C209+C210+C211+C212+C213+C214+C215+C216+C217+G202+G203+G204+G205+G206+G207+G208+G209+G210+G211+G212+G213+G214+G215+G216+G217))</f>
        <v>#DIV/0!</v>
      </c>
      <c r="Q217" s="50">
        <f>SUM((L201+L202+L203+L204+L205+L206+L207+L208+L209+L210+L211+L212+L213+L214+L215+L216+L217)/(K201+K202+K203+K204+K205+K206+K207+K208+K209+K210+K211+K212+K213+K214+K215+K216+K217))</f>
        <v>8</v>
      </c>
      <c r="R217"/>
      <c r="S217"/>
      <c r="T217"/>
    </row>
    <row r="218" spans="1:20" ht="18" x14ac:dyDescent="0.25">
      <c r="A218" s="5"/>
      <c r="B218" s="12">
        <f t="shared" si="44"/>
        <v>46394</v>
      </c>
      <c r="C218" s="59"/>
      <c r="D218" s="13"/>
      <c r="E218" s="13"/>
      <c r="F218" s="13"/>
      <c r="G218" s="13"/>
      <c r="H218" s="13"/>
      <c r="I218" s="13"/>
      <c r="J218" s="13"/>
      <c r="K218" s="56">
        <f t="shared" si="40"/>
        <v>0</v>
      </c>
      <c r="L218" s="11">
        <f t="shared" si="41"/>
        <v>0</v>
      </c>
      <c r="M218" s="51" t="e">
        <f t="shared" si="42"/>
        <v>#DIV/0!</v>
      </c>
      <c r="N218" s="51" t="e">
        <f t="shared" si="45"/>
        <v>#DIV/0!</v>
      </c>
      <c r="O218" s="51" t="e">
        <f t="shared" si="43"/>
        <v>#DIV/0!</v>
      </c>
      <c r="P218" s="49" t="e">
        <f>SUM((D202+D203+D204+D205+D206+D207+D208+D209+D210+D211+D212+D213+D214+D215+D216+D217+D218+H202+H203+H204+H205+H206+H207+H208+H209+H210+H211+H212+H213+H214+H215+H216+H217+H218)/(C202+C203+C204+C205+C206+C207+C208+C209+C210+C211+C212+C213+C214+C215+C216+C217+C218+G202+G203+G204+G205+G206+G207+G208+G209+G210+G211+G212+G213+G214+G215+G216+G217+G218))</f>
        <v>#DIV/0!</v>
      </c>
      <c r="Q218" s="50">
        <f>SUM((L201+L202+L203+L204+L205+L206+L207+L208+L209+L210+L211+L212+L213+L214+L215+L216+L217+L218)/(K201+K202+K203+K204+K205+K206+K207+K208+K209+K210+K211+K212+K213+K214+K215+K216+K217+K218))</f>
        <v>8</v>
      </c>
      <c r="R218"/>
      <c r="S218"/>
      <c r="T218"/>
    </row>
    <row r="219" spans="1:20" ht="18" x14ac:dyDescent="0.25">
      <c r="A219" s="5"/>
      <c r="B219" s="12">
        <f t="shared" si="44"/>
        <v>46401</v>
      </c>
      <c r="C219" s="59"/>
      <c r="D219" s="13"/>
      <c r="E219" s="13"/>
      <c r="F219" s="13"/>
      <c r="G219" s="13"/>
      <c r="H219" s="13"/>
      <c r="I219" s="13"/>
      <c r="J219" s="13"/>
      <c r="K219" s="56">
        <f t="shared" si="40"/>
        <v>0</v>
      </c>
      <c r="L219" s="11">
        <f t="shared" si="41"/>
        <v>0</v>
      </c>
      <c r="M219" s="51" t="e">
        <f t="shared" si="42"/>
        <v>#DIV/0!</v>
      </c>
      <c r="N219" s="51" t="e">
        <f t="shared" si="45"/>
        <v>#DIV/0!</v>
      </c>
      <c r="O219" s="51" t="e">
        <f t="shared" si="43"/>
        <v>#DIV/0!</v>
      </c>
      <c r="P219" s="49" t="e">
        <f>SUM((D202+D203+D204+D205+D206+D207+D208+D209+D210+D211+D212+D213+D214+D215+D216+D217+D218+D219+H202+H203+H204+H205+H206+H207+H208+H209+H210+H211+H212+H213+H214+H215+H216+H217+H218+H219)/(C202+C203+C204+C205+C206+C207+C208+C209+C210+C211+C212+C213+C214+C215+C216+C217+C218+C219+G202+G203+G204+G205+G206+G207+G208+G209+G210+G211+G212+G213+G214+G215+G216+G217+G218+G219))</f>
        <v>#DIV/0!</v>
      </c>
      <c r="Q219" s="50">
        <f>SUM((L201+L202+L203+L204+L205+L206+L207+L208+L209+L210+L211+L212+L213+L214+L215+L216+L217+L218+L219)/(K201+K202+K203+K204+K205+K206+K207+K208+K209+K210+K211+K212+K213+K214+K215+K216+K217+K218+K219))</f>
        <v>8</v>
      </c>
      <c r="R219"/>
      <c r="S219"/>
      <c r="T219"/>
    </row>
    <row r="220" spans="1:20" ht="18" x14ac:dyDescent="0.25">
      <c r="A220" s="5"/>
      <c r="B220" s="12">
        <f>SUM(B219+7)</f>
        <v>46408</v>
      </c>
      <c r="C220" s="59"/>
      <c r="D220" s="13"/>
      <c r="E220" s="13"/>
      <c r="F220" s="13"/>
      <c r="G220" s="13"/>
      <c r="H220" s="13"/>
      <c r="I220" s="13"/>
      <c r="J220" s="13"/>
      <c r="K220" s="56">
        <f t="shared" si="40"/>
        <v>0</v>
      </c>
      <c r="L220" s="11">
        <f t="shared" si="41"/>
        <v>0</v>
      </c>
      <c r="M220" s="51" t="e">
        <f t="shared" si="42"/>
        <v>#DIV/0!</v>
      </c>
      <c r="N220" s="51" t="e">
        <f t="shared" si="45"/>
        <v>#DIV/0!</v>
      </c>
      <c r="O220" s="51" t="e">
        <f t="shared" si="43"/>
        <v>#DIV/0!</v>
      </c>
      <c r="P220" s="49" t="e">
        <f>SUM((D202+D203+D204+D205+D206+D207+D208+D209+D210+D211+D212+D213+D214+D215+D216+D217+D218+D219+D220+H202+H203+H204+H205+H206+H207+H208+H209+H210+H211+H212+H213+H214+H215+H216+H217+H218+H219+H220)/(C202+C203+C204+C205+C206+C207+C208+C209+C210+C211+C212+C213+C214+C215+C216+C217+C218+C219+C220+G202+G203+G204+G205+G206+G207+G208+G209+G210+G211+G212+G213+G214+G215+G216+G217+G218+G219+G220))</f>
        <v>#DIV/0!</v>
      </c>
      <c r="Q220" s="50">
        <f>SUM((L201+L202+L203+L204+L205+L206+L207+L208+L209+L210+L211+L212+L213+L214+L215+L216+L217+L218+L219+L220)/(K201+K202+K203+K204+K205+K206+K207+K208+K209+K210+K211+K212+K213+K214+K215+K216+K217+K218+K219+K220))</f>
        <v>8</v>
      </c>
      <c r="R220"/>
      <c r="S220"/>
      <c r="T220"/>
    </row>
    <row r="221" spans="1:20" ht="18" x14ac:dyDescent="0.25">
      <c r="A221" s="5"/>
      <c r="B221" s="12">
        <f>SUM(B220+7)</f>
        <v>46415</v>
      </c>
      <c r="C221" s="59"/>
      <c r="D221" s="13"/>
      <c r="E221" s="13"/>
      <c r="F221" s="13"/>
      <c r="G221" s="13"/>
      <c r="H221" s="13"/>
      <c r="I221" s="13"/>
      <c r="J221" s="13"/>
      <c r="K221" s="56">
        <f t="shared" si="40"/>
        <v>0</v>
      </c>
      <c r="L221" s="11">
        <f t="shared" si="41"/>
        <v>0</v>
      </c>
      <c r="M221" s="51" t="e">
        <f t="shared" si="42"/>
        <v>#DIV/0!</v>
      </c>
      <c r="N221" s="51" t="e">
        <f t="shared" si="45"/>
        <v>#DIV/0!</v>
      </c>
      <c r="O221" s="51" t="e">
        <f t="shared" si="43"/>
        <v>#DIV/0!</v>
      </c>
      <c r="P221" s="49" t="e">
        <f>SUM((D202+D203+D204+D205+D206+D207+D208+D209+D210+D211+D212+D213+D214+D215+D216+D217+D218+D219+D220+D221+H202+H203+H204+H205+H206+H207+H208+H209+H210+H211+H212+H213+H214+H215+H216+H217+H218+H219+H220+H221)/(C202+C203+C204+C205+C206+C207+C208+C209+C210+C211+C212+C213+C214+C215+C216+C217+C218+C219+C220+C221+G202+G203+G204+G205+G206+G207+G208+G209+G210+G211+G212+G213+G214+G215+G216+G217+G218+G219+G220+G221))</f>
        <v>#DIV/0!</v>
      </c>
      <c r="Q221" s="50">
        <f>SUM((L201+L202+L203+L204+L205+L206+L207+L208+L209+L210+L211+L212+L213+L214+L215+L216+L217+L218+L219+L220+L221)/(K201+K202+K203+K204+K205+K206+K207+K208+K209+K210+K211+K212+K213+K214+K215+K216+K217+K218+K219+K220+K221))</f>
        <v>8</v>
      </c>
      <c r="R221"/>
      <c r="S221"/>
      <c r="T221"/>
    </row>
    <row r="222" spans="1:20" ht="18" x14ac:dyDescent="0.25">
      <c r="A222" s="5"/>
      <c r="B222" s="12"/>
      <c r="C222" s="59"/>
      <c r="D222" s="13"/>
      <c r="E222" s="13"/>
      <c r="F222" s="13"/>
      <c r="G222" s="13"/>
      <c r="H222" s="13"/>
      <c r="I222" s="13"/>
      <c r="J222" s="13"/>
      <c r="K222" s="56">
        <f t="shared" si="40"/>
        <v>0</v>
      </c>
      <c r="L222" s="11">
        <f t="shared" si="41"/>
        <v>0</v>
      </c>
      <c r="M222" s="51" t="e">
        <f t="shared" si="42"/>
        <v>#DIV/0!</v>
      </c>
      <c r="N222" s="51" t="e">
        <f t="shared" si="45"/>
        <v>#DIV/0!</v>
      </c>
      <c r="O222" s="51" t="e">
        <f t="shared" si="43"/>
        <v>#DIV/0!</v>
      </c>
      <c r="P222" s="49" t="e">
        <f>SUM((D202+D203+D204+D205+D206+D207+D208+D209+D210+D211+D212+D213+D214+D215+D216+D217+D218+D219+D220+D221+D222+H202+H203+H204+H205+H206+H207+H208+H209+H210+H211+H212+H213+H214+H215+H216+H217+H218+H219+H220+H221+H222)/(C202+C203+C204+C205+C206+C207+C208+C209+C210+C211+C212+C213+C214+C215+C216+C217+C218+C219+C220+C221+C222+G202+G203+G204+G205+G206+G207+G208+G209+G210+G211+G212+G213+G214+G215+G216+G217+G218+G219+G220+G221+G222))</f>
        <v>#DIV/0!</v>
      </c>
      <c r="Q222" s="50">
        <f>SUM((L201+L202+L203+L204+L205+L206+L207+L208+L209+L210+L211+L212+L213+L214+L215+L216+L217+L218+L219+L220+L221+L222)/(K201+K202+K203+K204+K205+K206+K207+K208+K209+K210+K211+K212+K213+K214+K215+K216+K217+K218+K219+K220+K221+K222))</f>
        <v>8</v>
      </c>
      <c r="R222"/>
      <c r="S222"/>
      <c r="T222"/>
    </row>
    <row r="223" spans="1:20" ht="18" x14ac:dyDescent="0.25">
      <c r="A223" s="5"/>
      <c r="B223" s="12"/>
      <c r="C223" s="59"/>
      <c r="D223" s="13"/>
      <c r="E223" s="13"/>
      <c r="F223" s="13"/>
      <c r="G223" s="13"/>
      <c r="H223" s="13"/>
      <c r="I223" s="13"/>
      <c r="J223" s="13"/>
      <c r="K223" s="56">
        <f t="shared" si="40"/>
        <v>0</v>
      </c>
      <c r="L223" s="11">
        <f t="shared" si="41"/>
        <v>0</v>
      </c>
      <c r="M223" s="51" t="e">
        <f t="shared" si="42"/>
        <v>#DIV/0!</v>
      </c>
      <c r="N223" s="51" t="e">
        <f t="shared" si="45"/>
        <v>#DIV/0!</v>
      </c>
      <c r="O223" s="51" t="e">
        <f t="shared" si="43"/>
        <v>#DIV/0!</v>
      </c>
      <c r="P223" s="49" t="e">
        <f>SUM((D202+D203+D204+D205+D206+D207+D208+D209+D210+D211+D212+D213+D214+D215+D216+D217+D218+D219+D220+D221+D222+D223+H202+H203+H204+H205+H206+H207+H208+H209+H210+H211+H212+H213+H214+H215+H216+H217+H218+H219+H220+H221+H222+H223)/(C202+C203+C204+C205+C206+C207+C208+C209+C210+C211+C212+C213+C214+C215+C216+C217+C218+C219+C220+C221+C222+C223+G202+G203+G204+G205+G206+G207+G208+G209+G210+G211+G212+G213+G214+G215+G216+G217+G218+G219+G220+G221+G222+G223))</f>
        <v>#DIV/0!</v>
      </c>
      <c r="Q223" s="50">
        <f>SUM((L201+L202+L203+L204+L205+L206+L207+L208+L209+L210+L211+L212+L213+L214+L215+L216+L217+L218+L219+L220+L221+L222+L223)/(K201+K202+K203+K204+K205+K206+K207+K208+K209+K210+K211+K212+K213+K214+K215+K216+K217+K218+K219+K220+K221+K222+K223))</f>
        <v>8</v>
      </c>
      <c r="R223"/>
      <c r="S223"/>
      <c r="T223"/>
    </row>
    <row r="224" spans="1:20" ht="18" x14ac:dyDescent="0.25">
      <c r="A224" s="5"/>
      <c r="B224" s="12"/>
      <c r="C224" s="59"/>
      <c r="D224" s="13"/>
      <c r="E224" s="13"/>
      <c r="F224" s="13"/>
      <c r="G224" s="13"/>
      <c r="H224" s="13"/>
      <c r="I224" s="13"/>
      <c r="J224" s="13"/>
      <c r="K224" s="56">
        <f t="shared" si="40"/>
        <v>0</v>
      </c>
      <c r="L224" s="11">
        <f t="shared" si="41"/>
        <v>0</v>
      </c>
      <c r="M224" s="51" t="e">
        <f t="shared" si="42"/>
        <v>#DIV/0!</v>
      </c>
      <c r="N224" s="51" t="e">
        <f t="shared" si="45"/>
        <v>#DIV/0!</v>
      </c>
      <c r="O224" s="51" t="e">
        <f t="shared" si="43"/>
        <v>#DIV/0!</v>
      </c>
      <c r="P224" s="49" t="e">
        <f>SUM((D202+D203+D204+D205+D206+D207+D208+D209+D210+D211+D212+D213+D214+D215+D216+D217+D218+D219+D220+D221+D222+D223+D224+H202+H203+H204+H205+H206+H207+H208+H209+H210+H211+H212+H213+H214+H215+H216+H217+H218+H219+H220+H221+H222+H223+H224)/(C202+C203+C204+C205+C206+C207+C208+C209+C210+C211+C212+C213+C214+C215+C216+C217+C218+C219+C220+C221+C222+C223+C224+G202+G203+G204+G205+G206+G207+G208+G209+G210+G211+G212+G213+G214+G215+G216+G217+G218+G219+G220+G221+G222+G223+G224))</f>
        <v>#DIV/0!</v>
      </c>
      <c r="Q224" s="50">
        <f>SUM((L201+L202+L203+L204+L205+L206+L207+L208+L209+L210+L211+L212+L213+L214+L215+L216+L217+L218+L219+L220+L221+L222+L223+L224)/(K201+K202+K203+K204+K205+K206+K207+K208+K209+K210+K211+K212+K213+K214+K215+K216+K217+K218+K219+K220+K221+K222+K223+K224))</f>
        <v>8</v>
      </c>
      <c r="R224"/>
      <c r="S224"/>
      <c r="T224"/>
    </row>
    <row r="225" spans="1:20" ht="18" x14ac:dyDescent="0.25">
      <c r="A225" s="5"/>
      <c r="B225" s="12"/>
      <c r="C225" s="59"/>
      <c r="D225" s="13"/>
      <c r="E225" s="13"/>
      <c r="F225" s="13"/>
      <c r="G225" s="13"/>
      <c r="H225" s="13"/>
      <c r="I225" s="13"/>
      <c r="J225" s="13"/>
      <c r="K225" s="56">
        <f t="shared" si="40"/>
        <v>0</v>
      </c>
      <c r="L225" s="11">
        <f t="shared" si="41"/>
        <v>0</v>
      </c>
      <c r="M225" s="51" t="e">
        <f t="shared" si="42"/>
        <v>#DIV/0!</v>
      </c>
      <c r="N225" s="51" t="e">
        <f t="shared" si="45"/>
        <v>#DIV/0!</v>
      </c>
      <c r="O225" s="51" t="e">
        <f t="shared" si="43"/>
        <v>#DIV/0!</v>
      </c>
      <c r="P225" s="49" t="e">
        <f>SUM((D202+D203+D204+D205+D206+D207+D208+D209+D210+D211+D212+D213+D214+D215+D216+D217+D218+D219+D220+D221+D222+D223+D224+D225+H202+H203+H204+H205+H206+H207+H208+H209+H210+H211+H212+H213+H214+H215+H216+H217+H218+H219+H220+H221+H222+H223+H224+H225)/(C202+C203+C204+C205+C206+C207+C208+C209+C210+C211+C212+C213+C214+C215+C216+C217+C218+C219+C220+C221+C222+C223+C224+C225+G202+G203+G204+G205+G206+G207+G208+G209+G210+G211+G212+G213+G214+G215+G216+G217+G218+G219+G220+G221+G222+G223+G224+G225))</f>
        <v>#DIV/0!</v>
      </c>
      <c r="Q225" s="50">
        <f>SUM((L201+L202+L203+L204+L205+L206+L207+L208+L209+L210+L211+L212+L213+L214+L215+L216+L217+L218+L219+L220+L221+L222+L223+L224+L225)/(K201+K202+K203+K204+K205+K206+K207+K208+K209+K210+K211+K212+K213+K214+K215+K216+K217+K218+K219+K220+K221+K222+K223+K224+K225))</f>
        <v>8</v>
      </c>
      <c r="R225"/>
      <c r="S225"/>
      <c r="T225"/>
    </row>
    <row r="226" spans="1:20" ht="18" x14ac:dyDescent="0.25">
      <c r="A226" s="5"/>
      <c r="B226" s="12"/>
      <c r="C226" s="59"/>
      <c r="D226" s="13"/>
      <c r="E226" s="13"/>
      <c r="F226" s="13"/>
      <c r="G226" s="13"/>
      <c r="H226" s="13"/>
      <c r="I226" s="13"/>
      <c r="J226" s="13"/>
      <c r="K226" s="56">
        <f t="shared" si="40"/>
        <v>0</v>
      </c>
      <c r="L226" s="11">
        <f t="shared" si="41"/>
        <v>0</v>
      </c>
      <c r="M226" s="51" t="e">
        <f t="shared" si="42"/>
        <v>#DIV/0!</v>
      </c>
      <c r="N226" s="51" t="e">
        <f t="shared" si="45"/>
        <v>#DIV/0!</v>
      </c>
      <c r="O226" s="51" t="e">
        <f t="shared" si="43"/>
        <v>#DIV/0!</v>
      </c>
      <c r="P226" s="49" t="e">
        <f>SUM((D202+D203+D204+D205+D206+D207+D208+D209+D210+D211+D212+D213+D214+D215+D216+D217+D218+D219+D220+D221+D222+D223+D224+D225+D226+H202+H203+H204+H205+H206+H207+H208+H209+H210+H211+H212+H213+H214+H215+H216+H217+H218+H219+H220+H221+H222+H223+H224+H225+H226)/(C202+C203+C204+C205+C206+C207+C208+C209+C210+C211+C212+C213+C214+C215+C216+C217+C218+C219+C220+C221+C222+C223+C224+C225+C226+G202+G203+G204+G205+G206+G207+G208+G209+G210+G211+G212+G213+G214+G215+G216+G217+G218+G219+G220+G221+G222+G223+G224+G225+G226))</f>
        <v>#DIV/0!</v>
      </c>
      <c r="Q226" s="50">
        <f>SUM((L201+L202+L203+L204+L205+L206+L207+L208+L209+L210+L211+L212+L213+L214+L215+L216+L217+L218+L219+L220+L221+L222+L223+L224+L225+L226)/(K201+K202+K203+K204+K205+K206+K207+K208+K209+K210+K211+K212+K213+K214+K215+K216+K217+K218+K219+K220+K221+K222+K223+K224+K225+K226))</f>
        <v>8</v>
      </c>
      <c r="R226"/>
      <c r="S226"/>
      <c r="T226"/>
    </row>
    <row r="227" spans="1:20" ht="18" x14ac:dyDescent="0.25">
      <c r="A227" s="5"/>
      <c r="B227" s="15"/>
      <c r="C227" s="59"/>
      <c r="D227" s="13"/>
      <c r="E227" s="13"/>
      <c r="F227" s="13"/>
      <c r="G227" s="13"/>
      <c r="H227" s="13"/>
      <c r="I227" s="13"/>
      <c r="J227" s="13"/>
      <c r="K227" s="56">
        <f t="shared" si="40"/>
        <v>0</v>
      </c>
      <c r="L227" s="11">
        <f t="shared" si="41"/>
        <v>0</v>
      </c>
      <c r="M227" s="51" t="e">
        <f t="shared" si="42"/>
        <v>#DIV/0!</v>
      </c>
      <c r="N227" s="51" t="e">
        <f t="shared" si="45"/>
        <v>#DIV/0!</v>
      </c>
      <c r="O227" s="51" t="e">
        <f t="shared" si="43"/>
        <v>#DIV/0!</v>
      </c>
      <c r="P227" s="49" t="e">
        <f>SUM((D202+D203+D204+D205+D206+D207+D208+D209+D210+D211+D212+D213+D214+D215+D216+D217+D218+D219+D220+D221+D222+D223+D224+D225+D226+D227+H202+H203+H204+H205+H206+H207+H208+H209+H210+H211+H212+H213+H214+H215+H216+H217+H218+H219+H220+H221+H222+H223+H224+H225+H226+H227)/(C202+C203+C204+C205+C206+C207+C208+C209+C210+C211+C212+C213+C214+C215+C216+C217+C218+C219+C220+C221+C222+C223+C224+C225+C226+C227+G202+G203+G204+G205+G206+G207+G208+G209+G210+G211+G212+G213+G214+G215+G216+G217+G218+G219+G220+G221+G222+G223+G224+G225+G226+G227))</f>
        <v>#DIV/0!</v>
      </c>
      <c r="Q227" s="50">
        <f>SUM((L201+L202+L203+L204+L205+L206+L207+L208+L209+L210+L211+L212+L213+L214+L215+L216+L217+L218+L219+L220+L221+L222+L223+L224+L225+L226+L227)/(K201+K202+K203+K204+K205+K206+K207+K208+K209+K210+K211+K212+K213+K214+K215+K216+K217+K218+K219+K220+K221+K222+K223+K224+K225+K226+K227))</f>
        <v>8</v>
      </c>
      <c r="R227"/>
      <c r="S227"/>
      <c r="T227"/>
    </row>
    <row r="228" spans="1:20" ht="18" x14ac:dyDescent="0.25">
      <c r="A228" s="5"/>
      <c r="B228" s="15"/>
      <c r="C228" s="59"/>
      <c r="D228" s="13"/>
      <c r="E228" s="13"/>
      <c r="F228" s="13"/>
      <c r="G228" s="13"/>
      <c r="H228" s="13"/>
      <c r="I228" s="13"/>
      <c r="J228" s="13"/>
      <c r="K228" s="56">
        <f t="shared" si="40"/>
        <v>0</v>
      </c>
      <c r="L228" s="11">
        <f t="shared" si="41"/>
        <v>0</v>
      </c>
      <c r="M228" s="51" t="e">
        <f t="shared" si="42"/>
        <v>#DIV/0!</v>
      </c>
      <c r="N228" s="51" t="e">
        <f t="shared" si="45"/>
        <v>#DIV/0!</v>
      </c>
      <c r="O228" s="51" t="e">
        <f t="shared" si="43"/>
        <v>#DIV/0!</v>
      </c>
      <c r="P228" s="49" t="e">
        <f>SUM((D202+D203+D204+D205+D206+D207+D208+D209+D210+D211+D212+D213+D214+D215+D216+D217+D218+D219+D220+D221+D222+D223+D224+D225+D226+D227+D228+H202+H203+H204+H205+H206+H207+H208+H209+H210+H211+H212+H213+H214+H215+H216+H217+H218+H219+H220+H221+H222+H223+H224+H225+H226+H227+H228)/(C202+C203+C204+C205+C206+C207+C208+C209+C210+C211+C212+C213+C214+C215+C216+C217+C218+C219+C220+C221+C222+C223+C224+C225+C226+C227+C228+G202+G203+G204+G205+G206+G207+G208+G209+G210+G211+G212+G213+G214+G215+G216+G217+G218+G219+G220+G221+G222+G223+G224+G225+G226+G227+G228))</f>
        <v>#DIV/0!</v>
      </c>
      <c r="Q228" s="50">
        <f>SUM((L201+L202+L203+L204+L205+L206+L207+L208+L209+L210+L211+L212+L213+L214+L215+L216+L217+L218+L219+L220+L221+L222+L223+L224+L225+L226+L227+L228)/(K201+K202+K203+K204+K205+K206+K207+K208+K209+K210+K211+K212+K213+K214+K215+K216+K217+K218+K219+K220+K221+K222+K223+K224+K225+K226+K227+K228))</f>
        <v>8</v>
      </c>
      <c r="R228"/>
      <c r="S228"/>
      <c r="T228"/>
    </row>
    <row r="229" spans="1:20" ht="18" x14ac:dyDescent="0.25">
      <c r="A229" s="5"/>
      <c r="B229" s="8"/>
      <c r="C229" s="61"/>
      <c r="D229" s="14"/>
      <c r="E229" s="14"/>
      <c r="F229" s="14"/>
      <c r="G229" s="14"/>
      <c r="H229" s="14"/>
      <c r="I229" s="14"/>
      <c r="J229" s="14"/>
      <c r="K229" s="67"/>
      <c r="L229" s="8"/>
      <c r="M229" s="46"/>
      <c r="N229" s="46"/>
      <c r="O229" s="46"/>
      <c r="P229" s="46"/>
      <c r="Q229" s="48"/>
      <c r="R229"/>
      <c r="S229"/>
      <c r="T229"/>
    </row>
    <row r="230" spans="1:20" ht="18.75" thickBot="1" x14ac:dyDescent="0.3">
      <c r="A230" s="5"/>
      <c r="B230" s="8"/>
      <c r="C230" s="61"/>
      <c r="D230" s="14"/>
      <c r="E230" s="14"/>
      <c r="F230" s="14"/>
      <c r="G230" s="14"/>
      <c r="H230" s="14"/>
      <c r="I230" s="14"/>
      <c r="J230" s="14"/>
      <c r="K230" s="67"/>
      <c r="L230" s="8"/>
      <c r="M230" s="46"/>
      <c r="N230" s="46"/>
      <c r="O230" s="46"/>
      <c r="P230" s="46"/>
      <c r="Q230" s="48"/>
      <c r="R230"/>
      <c r="S230"/>
      <c r="T230"/>
    </row>
    <row r="231" spans="1:20" ht="19.5" thickTop="1" thickBot="1" x14ac:dyDescent="0.3">
      <c r="A231" s="17" t="s">
        <v>18</v>
      </c>
      <c r="B231" s="19"/>
      <c r="C231" s="70">
        <f>Q228</f>
        <v>8</v>
      </c>
      <c r="D231" s="20"/>
      <c r="E231" s="20">
        <f>COUNTA(E202:E228)</f>
        <v>0</v>
      </c>
      <c r="F231" s="20">
        <f t="shared" ref="F231:J231" si="46">COUNTA(F202:F228)</f>
        <v>0</v>
      </c>
      <c r="G231" s="20"/>
      <c r="H231" s="20"/>
      <c r="I231" s="20">
        <f t="shared" si="46"/>
        <v>0</v>
      </c>
      <c r="J231" s="20">
        <f t="shared" si="46"/>
        <v>0</v>
      </c>
      <c r="K231" s="68">
        <f>SUM(K201:K228)</f>
        <v>62.625</v>
      </c>
      <c r="L231" s="21">
        <f>SUM(L201:L228)</f>
        <v>501</v>
      </c>
      <c r="M231" s="52"/>
      <c r="N231" s="52"/>
      <c r="O231" s="53"/>
      <c r="P231" s="53"/>
      <c r="Q231" s="48"/>
      <c r="R231"/>
      <c r="S231"/>
      <c r="T231"/>
    </row>
    <row r="232" spans="1:20" ht="18" x14ac:dyDescent="0.25">
      <c r="A232" s="18"/>
      <c r="B232" s="18"/>
      <c r="C232" s="60"/>
      <c r="D232" s="16"/>
      <c r="E232" s="16"/>
      <c r="F232" s="16"/>
      <c r="G232" s="16"/>
      <c r="H232" s="16"/>
      <c r="I232" s="16"/>
      <c r="J232" s="16"/>
      <c r="K232" s="69"/>
      <c r="L232" s="5"/>
      <c r="M232" s="48"/>
      <c r="N232" s="48"/>
      <c r="O232" s="50"/>
      <c r="P232" s="50"/>
      <c r="Q232" s="48"/>
      <c r="R232"/>
      <c r="S232"/>
      <c r="T232"/>
    </row>
    <row r="233" spans="1:20" ht="18" x14ac:dyDescent="0.25">
      <c r="A233" s="5"/>
      <c r="B233" s="5"/>
      <c r="C233" s="62"/>
      <c r="D233" s="16"/>
      <c r="E233" s="16"/>
      <c r="F233" s="16"/>
      <c r="G233" s="24"/>
      <c r="H233" s="16"/>
      <c r="I233" s="16"/>
      <c r="J233" s="16"/>
      <c r="K233" s="69"/>
      <c r="L233" s="5"/>
      <c r="M233" s="48"/>
      <c r="N233" s="48"/>
      <c r="O233" s="48"/>
      <c r="P233" s="48"/>
      <c r="Q233" s="48"/>
      <c r="R233"/>
      <c r="S233"/>
      <c r="T233"/>
    </row>
    <row r="234" spans="1:20" ht="18" x14ac:dyDescent="0.25">
      <c r="A234" s="5"/>
      <c r="B234" s="9" t="s">
        <v>16</v>
      </c>
      <c r="C234" s="55">
        <f>SUM(D234/8)</f>
        <v>62.625</v>
      </c>
      <c r="D234" s="10">
        <v>501</v>
      </c>
      <c r="E234" s="10"/>
      <c r="F234" s="10"/>
      <c r="G234" s="10"/>
      <c r="H234" s="10"/>
      <c r="I234" s="10"/>
      <c r="J234" s="10"/>
      <c r="K234" s="56">
        <f>C234</f>
        <v>62.625</v>
      </c>
      <c r="L234" s="11">
        <f>SUM(D234+H234)</f>
        <v>501</v>
      </c>
      <c r="M234" s="49">
        <f>SUM(D234/C234)</f>
        <v>8</v>
      </c>
      <c r="N234" s="46" t="e">
        <f>SUM(H234/G234)</f>
        <v>#DIV/0!</v>
      </c>
      <c r="O234" s="49">
        <f>SUM(L234/K234)</f>
        <v>8</v>
      </c>
      <c r="P234" s="49">
        <f>SUM((D234+H234)/(C234+G234))</f>
        <v>8</v>
      </c>
      <c r="Q234" s="50">
        <f>SUM(L234/K234)</f>
        <v>8</v>
      </c>
      <c r="R234"/>
      <c r="S234"/>
      <c r="T234"/>
    </row>
    <row r="235" spans="1:20" ht="18" x14ac:dyDescent="0.25">
      <c r="A235" s="5"/>
      <c r="B235" s="12">
        <v>46282</v>
      </c>
      <c r="C235" s="59"/>
      <c r="D235" s="13"/>
      <c r="E235" s="13"/>
      <c r="F235" s="13"/>
      <c r="G235" s="13"/>
      <c r="H235" s="13"/>
      <c r="I235" s="13"/>
      <c r="J235" s="13"/>
      <c r="K235" s="56">
        <f>SUM(C235+G235)</f>
        <v>0</v>
      </c>
      <c r="L235" s="11">
        <f>SUM(D235+H235)</f>
        <v>0</v>
      </c>
      <c r="M235" s="51" t="e">
        <f>SUM(D235/C235)</f>
        <v>#DIV/0!</v>
      </c>
      <c r="N235" s="51" t="e">
        <f>SUM(H235/G235)</f>
        <v>#DIV/0!</v>
      </c>
      <c r="O235" s="51" t="e">
        <f>SUM(L235/K235)</f>
        <v>#DIV/0!</v>
      </c>
      <c r="P235" s="49" t="e">
        <f>SUM((D235+H235)/(C235+G235))</f>
        <v>#DIV/0!</v>
      </c>
      <c r="Q235" s="50">
        <f>SUM((L234+L235)/(K234+K235))</f>
        <v>8</v>
      </c>
      <c r="R235"/>
      <c r="S235"/>
      <c r="T235"/>
    </row>
    <row r="236" spans="1:20" ht="18" x14ac:dyDescent="0.25">
      <c r="A236" s="5"/>
      <c r="B236" s="12">
        <f>SUM(B235+7)</f>
        <v>46289</v>
      </c>
      <c r="C236" s="59"/>
      <c r="D236" s="13"/>
      <c r="E236" s="13"/>
      <c r="F236" s="13"/>
      <c r="G236" s="13"/>
      <c r="H236" s="13"/>
      <c r="I236" s="13"/>
      <c r="J236" s="13"/>
      <c r="K236" s="56">
        <f t="shared" ref="K236:K261" si="47">SUM(C236+G236)</f>
        <v>0</v>
      </c>
      <c r="L236" s="11">
        <f t="shared" ref="L236:L261" si="48">SUM(D236+H236)</f>
        <v>0</v>
      </c>
      <c r="M236" s="51" t="e">
        <f t="shared" ref="M236:M261" si="49">SUM(D236/C236)</f>
        <v>#DIV/0!</v>
      </c>
      <c r="N236" s="51" t="e">
        <f>SUM(H236/G236)</f>
        <v>#DIV/0!</v>
      </c>
      <c r="O236" s="51" t="e">
        <f t="shared" ref="O236:O261" si="50">SUM(L236/K236)</f>
        <v>#DIV/0!</v>
      </c>
      <c r="P236" s="49" t="e">
        <f>SUM((D235+D236+H235+H236)/(C235+C236+G235+G236))</f>
        <v>#DIV/0!</v>
      </c>
      <c r="Q236" s="50">
        <f>SUM((L234+L235+L236)/(K234+K235+K236))</f>
        <v>8</v>
      </c>
      <c r="R236"/>
      <c r="S236"/>
      <c r="T236"/>
    </row>
    <row r="237" spans="1:20" ht="18" x14ac:dyDescent="0.25">
      <c r="A237" s="5"/>
      <c r="B237" s="12">
        <f t="shared" ref="B237:B252" si="51">SUM(B236+7)</f>
        <v>46296</v>
      </c>
      <c r="C237" s="59"/>
      <c r="D237" s="13"/>
      <c r="E237" s="13"/>
      <c r="F237" s="13"/>
      <c r="G237" s="13"/>
      <c r="H237" s="13"/>
      <c r="I237" s="13"/>
      <c r="J237" s="13"/>
      <c r="K237" s="56">
        <f t="shared" si="47"/>
        <v>0</v>
      </c>
      <c r="L237" s="11">
        <f t="shared" si="48"/>
        <v>0</v>
      </c>
      <c r="M237" s="51" t="e">
        <f t="shared" si="49"/>
        <v>#DIV/0!</v>
      </c>
      <c r="N237" s="51" t="e">
        <f t="shared" ref="N237:N261" si="52">SUM(H237/G237)</f>
        <v>#DIV/0!</v>
      </c>
      <c r="O237" s="51" t="e">
        <f t="shared" si="50"/>
        <v>#DIV/0!</v>
      </c>
      <c r="P237" s="49" t="e">
        <f>SUM((D235+D236+D237+H235+H236+H237)/(C235+C236+C237+G235+G236+G237))</f>
        <v>#DIV/0!</v>
      </c>
      <c r="Q237" s="50">
        <f>SUM((L234+L235+L236+L237)/(K234+K235+K236+K237))</f>
        <v>8</v>
      </c>
      <c r="R237"/>
      <c r="S237"/>
      <c r="T237"/>
    </row>
    <row r="238" spans="1:20" ht="18" x14ac:dyDescent="0.25">
      <c r="A238" s="5"/>
      <c r="B238" s="12">
        <f t="shared" si="51"/>
        <v>46303</v>
      </c>
      <c r="C238" s="59"/>
      <c r="D238" s="13"/>
      <c r="E238" s="13"/>
      <c r="F238" s="13"/>
      <c r="G238" s="13"/>
      <c r="H238" s="13"/>
      <c r="I238" s="13"/>
      <c r="J238" s="13"/>
      <c r="K238" s="56">
        <f t="shared" si="47"/>
        <v>0</v>
      </c>
      <c r="L238" s="11">
        <f t="shared" si="48"/>
        <v>0</v>
      </c>
      <c r="M238" s="51" t="e">
        <f t="shared" si="49"/>
        <v>#DIV/0!</v>
      </c>
      <c r="N238" s="51" t="e">
        <f t="shared" si="52"/>
        <v>#DIV/0!</v>
      </c>
      <c r="O238" s="51" t="e">
        <f t="shared" si="50"/>
        <v>#DIV/0!</v>
      </c>
      <c r="P238" s="49" t="e">
        <f>SUM((D235+D236+D237+D238+H235+H236+H237+H238)/(C235+C236+C237+C238+G235+G236+G237+G238))</f>
        <v>#DIV/0!</v>
      </c>
      <c r="Q238" s="50">
        <f>SUM((L234+L235+L236+L237+L238)/(K234+K235+K236+K237+K238))</f>
        <v>8</v>
      </c>
      <c r="R238"/>
      <c r="S238"/>
      <c r="T238"/>
    </row>
    <row r="239" spans="1:20" ht="18" x14ac:dyDescent="0.25">
      <c r="A239" s="5"/>
      <c r="B239" s="12">
        <f t="shared" si="51"/>
        <v>46310</v>
      </c>
      <c r="C239" s="59"/>
      <c r="D239" s="13"/>
      <c r="E239" s="13"/>
      <c r="F239" s="13"/>
      <c r="G239" s="13"/>
      <c r="H239" s="13"/>
      <c r="I239" s="13"/>
      <c r="J239" s="13"/>
      <c r="K239" s="56">
        <f t="shared" si="47"/>
        <v>0</v>
      </c>
      <c r="L239" s="11">
        <f t="shared" si="48"/>
        <v>0</v>
      </c>
      <c r="M239" s="51" t="e">
        <f t="shared" si="49"/>
        <v>#DIV/0!</v>
      </c>
      <c r="N239" s="51" t="e">
        <f t="shared" si="52"/>
        <v>#DIV/0!</v>
      </c>
      <c r="O239" s="51" t="e">
        <f t="shared" si="50"/>
        <v>#DIV/0!</v>
      </c>
      <c r="P239" s="49" t="e">
        <f>SUM((D235+D236+D237+D238+D239+H235+H236+H237+H238+H239)/(C235+C236+C237+C238+C239+G235+G236+G237+G238+G239))</f>
        <v>#DIV/0!</v>
      </c>
      <c r="Q239" s="50">
        <f>SUM((L234+L235+L236+L237+L238+L239)/(K234+K235+K236+K237+K238+K239))</f>
        <v>8</v>
      </c>
      <c r="R239"/>
      <c r="S239"/>
      <c r="T239"/>
    </row>
    <row r="240" spans="1:20" ht="18" x14ac:dyDescent="0.25">
      <c r="A240" s="5"/>
      <c r="B240" s="12">
        <f t="shared" si="51"/>
        <v>46317</v>
      </c>
      <c r="C240" s="59"/>
      <c r="D240" s="13"/>
      <c r="E240" s="13"/>
      <c r="F240" s="13"/>
      <c r="G240" s="13"/>
      <c r="H240" s="13"/>
      <c r="I240" s="13"/>
      <c r="J240" s="13"/>
      <c r="K240" s="56">
        <f t="shared" si="47"/>
        <v>0</v>
      </c>
      <c r="L240" s="11">
        <f t="shared" si="48"/>
        <v>0</v>
      </c>
      <c r="M240" s="51" t="e">
        <f t="shared" si="49"/>
        <v>#DIV/0!</v>
      </c>
      <c r="N240" s="51" t="e">
        <f t="shared" si="52"/>
        <v>#DIV/0!</v>
      </c>
      <c r="O240" s="51" t="e">
        <f t="shared" si="50"/>
        <v>#DIV/0!</v>
      </c>
      <c r="P240" s="49" t="e">
        <f>SUM((D235+D236+D237+D238+D239+D240+H235+H236+H237+H238+H239+H240)/(C235+C236+C237+C238+C239+C240+G235+G236+G237+G238+G239+G240))</f>
        <v>#DIV/0!</v>
      </c>
      <c r="Q240" s="50">
        <f>SUM((L234+L235+L236+L237+L238+L239+L240)/(K234+K235+K236+K237+K238+K239+K240))</f>
        <v>8</v>
      </c>
      <c r="R240"/>
      <c r="S240"/>
      <c r="T240"/>
    </row>
    <row r="241" spans="1:20" ht="18" x14ac:dyDescent="0.25">
      <c r="A241" s="5"/>
      <c r="B241" s="12">
        <f t="shared" si="51"/>
        <v>46324</v>
      </c>
      <c r="C241" s="59"/>
      <c r="D241" s="13"/>
      <c r="E241" s="13"/>
      <c r="F241" s="13"/>
      <c r="G241" s="13"/>
      <c r="H241" s="13"/>
      <c r="I241" s="13"/>
      <c r="J241" s="13"/>
      <c r="K241" s="56">
        <f t="shared" si="47"/>
        <v>0</v>
      </c>
      <c r="L241" s="11">
        <f t="shared" si="48"/>
        <v>0</v>
      </c>
      <c r="M241" s="51" t="e">
        <f t="shared" si="49"/>
        <v>#DIV/0!</v>
      </c>
      <c r="N241" s="51" t="e">
        <f t="shared" si="52"/>
        <v>#DIV/0!</v>
      </c>
      <c r="O241" s="51" t="e">
        <f t="shared" si="50"/>
        <v>#DIV/0!</v>
      </c>
      <c r="P241" s="49" t="e">
        <f>SUM((D235+D236+D237+D238+D239+D240+D241+H235+H236+H237+H238+H239+H240+H241)/(C235+C236+C237+C238+C239+C240+C241+G235+G236+G237+G238+G239+G240+G241))</f>
        <v>#DIV/0!</v>
      </c>
      <c r="Q241" s="50">
        <f>SUM((L234+L235+L236+L237+L238+L239+L240+L241)/(K234+K235+K236+K237+K238+K239+K240+K241))</f>
        <v>8</v>
      </c>
      <c r="R241"/>
      <c r="S241"/>
      <c r="T241"/>
    </row>
    <row r="242" spans="1:20" ht="18" x14ac:dyDescent="0.25">
      <c r="A242" s="5"/>
      <c r="B242" s="12">
        <f t="shared" si="51"/>
        <v>46331</v>
      </c>
      <c r="C242" s="59"/>
      <c r="D242" s="13"/>
      <c r="E242" s="13"/>
      <c r="F242" s="13"/>
      <c r="G242" s="13"/>
      <c r="H242" s="13"/>
      <c r="I242" s="13"/>
      <c r="J242" s="13"/>
      <c r="K242" s="56">
        <f t="shared" si="47"/>
        <v>0</v>
      </c>
      <c r="L242" s="11">
        <f t="shared" si="48"/>
        <v>0</v>
      </c>
      <c r="M242" s="51" t="e">
        <f t="shared" si="49"/>
        <v>#DIV/0!</v>
      </c>
      <c r="N242" s="51" t="e">
        <f t="shared" si="52"/>
        <v>#DIV/0!</v>
      </c>
      <c r="O242" s="51" t="e">
        <f t="shared" si="50"/>
        <v>#DIV/0!</v>
      </c>
      <c r="P242" s="49" t="e">
        <f>SUM((D235+D236+D237+D238+D239+D240+D241+D242+H235+H236+H237+H238+H239+H240+H241+H242)/(C235+C236+C237+C238+C239+C240+C241+C242+G235+G236+G237+G238+G239+G240+G241+G242))</f>
        <v>#DIV/0!</v>
      </c>
      <c r="Q242" s="50">
        <f>SUM((L234+L235+L236+L237+L238+L239+L240+L241+L242)/(K234+K235+K236+K237+K238+K239+K240+K241+K242))</f>
        <v>8</v>
      </c>
      <c r="R242"/>
      <c r="S242"/>
      <c r="T242"/>
    </row>
    <row r="243" spans="1:20" ht="18" x14ac:dyDescent="0.25">
      <c r="A243" s="5"/>
      <c r="B243" s="12">
        <f t="shared" si="51"/>
        <v>46338</v>
      </c>
      <c r="C243" s="59"/>
      <c r="D243" s="13"/>
      <c r="E243" s="13"/>
      <c r="F243" s="13"/>
      <c r="G243" s="13"/>
      <c r="H243" s="13"/>
      <c r="I243" s="13"/>
      <c r="J243" s="13"/>
      <c r="K243" s="56">
        <f t="shared" si="47"/>
        <v>0</v>
      </c>
      <c r="L243" s="11">
        <f t="shared" si="48"/>
        <v>0</v>
      </c>
      <c r="M243" s="51" t="e">
        <f t="shared" si="49"/>
        <v>#DIV/0!</v>
      </c>
      <c r="N243" s="51" t="e">
        <f t="shared" si="52"/>
        <v>#DIV/0!</v>
      </c>
      <c r="O243" s="51" t="e">
        <f t="shared" si="50"/>
        <v>#DIV/0!</v>
      </c>
      <c r="P243" s="49" t="e">
        <f>SUM((D235+D236+D237+D238+D239+D240+D241+D242+D243+H235+H236+H237+H238+H239+H240+H241+H242+H243)/(C235+C236+C237+C238+C239+C240+C241+C242+C243+G235+G236+G237+G238+G239+G240+G241+G242+G243))</f>
        <v>#DIV/0!</v>
      </c>
      <c r="Q243" s="50">
        <f>SUM((L234+L235+L236+L237+L238+L239+L240+L241+L242+L243)/(K234+K235+K236+K237+K238+K239+K240+K241+K242+K243))</f>
        <v>8</v>
      </c>
      <c r="R243"/>
      <c r="S243"/>
      <c r="T243"/>
    </row>
    <row r="244" spans="1:20" ht="18" x14ac:dyDescent="0.25">
      <c r="A244" s="5"/>
      <c r="B244" s="12">
        <f t="shared" si="51"/>
        <v>46345</v>
      </c>
      <c r="C244" s="59"/>
      <c r="D244" s="13"/>
      <c r="E244" s="13"/>
      <c r="F244" s="13"/>
      <c r="G244" s="13"/>
      <c r="H244" s="13"/>
      <c r="I244" s="13"/>
      <c r="J244" s="13"/>
      <c r="K244" s="56">
        <f t="shared" si="47"/>
        <v>0</v>
      </c>
      <c r="L244" s="11">
        <f t="shared" si="48"/>
        <v>0</v>
      </c>
      <c r="M244" s="51" t="e">
        <f t="shared" si="49"/>
        <v>#DIV/0!</v>
      </c>
      <c r="N244" s="51" t="e">
        <f t="shared" si="52"/>
        <v>#DIV/0!</v>
      </c>
      <c r="O244" s="51" t="e">
        <f t="shared" si="50"/>
        <v>#DIV/0!</v>
      </c>
      <c r="P244" s="49" t="e">
        <f>SUM((D235+D236+D237+D238+D239+D240+D241+D242+D243+D244+H235+H236+H237+H238+H239+H240+H241+H242+H243+H244)/(C235+C236+C237+C238+C239+C240+C241+C242+C243+C244+G235+G236+G237+G238+G239+G240+G241+G242+G243+G244))</f>
        <v>#DIV/0!</v>
      </c>
      <c r="Q244" s="50">
        <f>SUM((L234+L235+L236+L237+L238+L239+L240+L241+L242+L243+L244)/(K234+K235+K236+K237+K238+K239+K240+K241+K242+K243+K244))</f>
        <v>8</v>
      </c>
      <c r="R244"/>
      <c r="S244"/>
      <c r="T244"/>
    </row>
    <row r="245" spans="1:20" ht="18" x14ac:dyDescent="0.25">
      <c r="A245" s="5"/>
      <c r="B245" s="12">
        <f t="shared" si="51"/>
        <v>46352</v>
      </c>
      <c r="C245" s="59"/>
      <c r="D245" s="13"/>
      <c r="E245" s="13"/>
      <c r="F245" s="13"/>
      <c r="G245" s="13"/>
      <c r="H245" s="13"/>
      <c r="I245" s="13"/>
      <c r="J245" s="13"/>
      <c r="K245" s="56">
        <f t="shared" si="47"/>
        <v>0</v>
      </c>
      <c r="L245" s="11">
        <f t="shared" si="48"/>
        <v>0</v>
      </c>
      <c r="M245" s="51" t="e">
        <f t="shared" si="49"/>
        <v>#DIV/0!</v>
      </c>
      <c r="N245" s="51" t="e">
        <f t="shared" si="52"/>
        <v>#DIV/0!</v>
      </c>
      <c r="O245" s="51" t="e">
        <f t="shared" si="50"/>
        <v>#DIV/0!</v>
      </c>
      <c r="P245" s="49" t="e">
        <f>SUM((D235+D236+D237+D238+D239+D240+D241+D242+D243+D244+D245+H235+H236+H237+H238+H239+H240+H241+H242+H243+H244+H245)/(C235+C236+C237+C238+C239+C240+C241+C242+C243+C244+C245+G235+G236+G237+G238+G239+G240+G241+G242+G243+G244+G245))</f>
        <v>#DIV/0!</v>
      </c>
      <c r="Q245" s="50">
        <f>SUM((L234+L235+L236+L237+L238+L239+L240+L241+L242+L243+L244+L245)/(K234+K235+K236+K237+K238+K239+K240+K241+K242+K243+K244+K245))</f>
        <v>8</v>
      </c>
      <c r="R245"/>
      <c r="S245"/>
      <c r="T245"/>
    </row>
    <row r="246" spans="1:20" ht="18" x14ac:dyDescent="0.25">
      <c r="A246" s="5"/>
      <c r="B246" s="12">
        <f t="shared" si="51"/>
        <v>46359</v>
      </c>
      <c r="C246" s="59"/>
      <c r="D246" s="13"/>
      <c r="E246" s="13"/>
      <c r="F246" s="13"/>
      <c r="G246" s="13"/>
      <c r="H246" s="13"/>
      <c r="I246" s="13"/>
      <c r="J246" s="13"/>
      <c r="K246" s="56">
        <f t="shared" si="47"/>
        <v>0</v>
      </c>
      <c r="L246" s="11">
        <f t="shared" si="48"/>
        <v>0</v>
      </c>
      <c r="M246" s="51" t="e">
        <f t="shared" si="49"/>
        <v>#DIV/0!</v>
      </c>
      <c r="N246" s="51" t="e">
        <f t="shared" si="52"/>
        <v>#DIV/0!</v>
      </c>
      <c r="O246" s="51" t="e">
        <f t="shared" si="50"/>
        <v>#DIV/0!</v>
      </c>
      <c r="P246" s="49" t="e">
        <f>SUM((D235+D236+D237+D238+D239+D240+D241+D242+D243+D244+D245+D246+H235+H236+H237+H238+H239+H240+H241+H242+H243+H244+H245+H246)/(C235+C236+C237+C238+C239+C240+C241+C242+C243+C244+C245+C246+G235+G236+G237+G238+G239+G240+G241+G242+G243+G244+G245+G246))</f>
        <v>#DIV/0!</v>
      </c>
      <c r="Q246" s="50">
        <f>SUM((L234+L235+L236+L237+L238+L239+L240+L241+L242+L243+L244+L245+L246)/(K234+K235+K236+K237+K238+K239+K240+K241+K242+K243+K244+K245+K246))</f>
        <v>8</v>
      </c>
      <c r="R246"/>
      <c r="S246"/>
      <c r="T246"/>
    </row>
    <row r="247" spans="1:20" ht="18" x14ac:dyDescent="0.25">
      <c r="A247" s="5"/>
      <c r="B247" s="12">
        <f t="shared" si="51"/>
        <v>46366</v>
      </c>
      <c r="C247" s="59"/>
      <c r="D247" s="13"/>
      <c r="E247" s="13"/>
      <c r="F247" s="13"/>
      <c r="G247" s="13"/>
      <c r="H247" s="13"/>
      <c r="I247" s="13"/>
      <c r="J247" s="13"/>
      <c r="K247" s="56">
        <f t="shared" si="47"/>
        <v>0</v>
      </c>
      <c r="L247" s="11">
        <f t="shared" si="48"/>
        <v>0</v>
      </c>
      <c r="M247" s="51" t="e">
        <f t="shared" si="49"/>
        <v>#DIV/0!</v>
      </c>
      <c r="N247" s="51" t="e">
        <f t="shared" si="52"/>
        <v>#DIV/0!</v>
      </c>
      <c r="O247" s="51" t="e">
        <f t="shared" si="50"/>
        <v>#DIV/0!</v>
      </c>
      <c r="P247" s="49" t="e">
        <f>SUM((D235+D236+D237+D238+D239+D240+D241+D242+D243+D244+D245+D246+D247+H235+H236+H237+H238+H239+H240+H241+H242+H243+H244+H245+H246+H247)/(C235+C236+C237+C238+C239+C240+C241+C242+C243+C244+C245+C246+C247+G235+G236+G237+G238+G239+G240+G241+G242+G243+G244+G245+G246+G247))</f>
        <v>#DIV/0!</v>
      </c>
      <c r="Q247" s="50">
        <f>SUM((L234+L235+L236+L237+L238+L239+L240+L241+L242+L243+L244+L245+L246+L247)/(K234+K235+K236+K237+K238+K239+K240+K241+K242+K243+K244+K245+K246+K247))</f>
        <v>8</v>
      </c>
      <c r="R247"/>
      <c r="S247"/>
      <c r="T247"/>
    </row>
    <row r="248" spans="1:20" ht="18" x14ac:dyDescent="0.25">
      <c r="A248" s="5"/>
      <c r="B248" s="12">
        <f t="shared" si="51"/>
        <v>46373</v>
      </c>
      <c r="C248" s="59"/>
      <c r="D248" s="13"/>
      <c r="E248" s="13"/>
      <c r="F248" s="13"/>
      <c r="G248" s="13"/>
      <c r="H248" s="13"/>
      <c r="I248" s="13"/>
      <c r="J248" s="13"/>
      <c r="K248" s="56">
        <f t="shared" si="47"/>
        <v>0</v>
      </c>
      <c r="L248" s="11">
        <f t="shared" si="48"/>
        <v>0</v>
      </c>
      <c r="M248" s="51" t="e">
        <f t="shared" si="49"/>
        <v>#DIV/0!</v>
      </c>
      <c r="N248" s="51" t="e">
        <f t="shared" si="52"/>
        <v>#DIV/0!</v>
      </c>
      <c r="O248" s="51" t="e">
        <f t="shared" si="50"/>
        <v>#DIV/0!</v>
      </c>
      <c r="P248" s="49" t="e">
        <f>SUM((D235+D236+D237+D238+D239+D240+D241+D242+D243+D244+D245+D246+D247+D248+H235+H236+H237+H238+H239+H240+H241+H242+H243+H244+H245+H246+H247+H248)/(C235+C236+C237+C238+C239+C240+C241+C242+C243+C244+C245+C246+C247+C248+G235+G236+G237+G238+G239+G240+G241+G242+G243+G244+G245+G246+G247+G248))</f>
        <v>#DIV/0!</v>
      </c>
      <c r="Q248" s="50">
        <f>SUM((L234+L235+L236+L237+L238+L239+L240+L241+L242+L243+L244+L245+L246+L247+L248)/(K234+K235+K236+K237+K238+K239+K240+K241+K242+K243+K244+K245+K246+K247+K248))</f>
        <v>8</v>
      </c>
      <c r="R248"/>
      <c r="S248"/>
      <c r="T248"/>
    </row>
    <row r="249" spans="1:20" ht="18" x14ac:dyDescent="0.25">
      <c r="A249" s="5"/>
      <c r="B249" s="12">
        <f t="shared" si="51"/>
        <v>46380</v>
      </c>
      <c r="C249" s="59"/>
      <c r="D249" s="13"/>
      <c r="E249" s="13"/>
      <c r="F249" s="13"/>
      <c r="G249" s="13"/>
      <c r="H249" s="13"/>
      <c r="I249" s="13"/>
      <c r="J249" s="13"/>
      <c r="K249" s="56">
        <f t="shared" si="47"/>
        <v>0</v>
      </c>
      <c r="L249" s="11">
        <f t="shared" si="48"/>
        <v>0</v>
      </c>
      <c r="M249" s="51" t="e">
        <f t="shared" si="49"/>
        <v>#DIV/0!</v>
      </c>
      <c r="N249" s="51" t="e">
        <f t="shared" si="52"/>
        <v>#DIV/0!</v>
      </c>
      <c r="O249" s="51" t="e">
        <f t="shared" si="50"/>
        <v>#DIV/0!</v>
      </c>
      <c r="P249" s="49" t="e">
        <f>SUM((D235+D236+D237+D238+D239+D240+D241+D242+D243+D244+D245+D246+D247+D248+D249+H235+H236+H237+H238+H239+H240+H241+H242+H243+H244+H245+H246+H247+H248+H249)/(C235+C236+C237+C238+C239+C240+C241+C242+C243+C244+C245+C246+C247+C248+C249+G235+G236+G237+G238+G239+G240+G241+G242+G243+G244+G245+G246+G247+G248+G249))</f>
        <v>#DIV/0!</v>
      </c>
      <c r="Q249" s="50">
        <f>SUM((L234+L235+L236+L237+L238+L239+L240+L241+L242+L243+L244+L245+L246+L247+L248+L249)/(K234+K235+K236+K237+K238+K239+K240+K241+K242+K243+K244+K245+K246+K247+K248+K249))</f>
        <v>8</v>
      </c>
      <c r="R249"/>
      <c r="S249"/>
      <c r="T249"/>
    </row>
    <row r="250" spans="1:20" ht="18" x14ac:dyDescent="0.25">
      <c r="A250" s="5"/>
      <c r="B250" s="12">
        <f t="shared" si="51"/>
        <v>46387</v>
      </c>
      <c r="C250" s="59"/>
      <c r="D250" s="13"/>
      <c r="E250" s="13"/>
      <c r="F250" s="13"/>
      <c r="G250" s="13"/>
      <c r="H250" s="13"/>
      <c r="I250" s="13"/>
      <c r="J250" s="13"/>
      <c r="K250" s="56">
        <f t="shared" si="47"/>
        <v>0</v>
      </c>
      <c r="L250" s="11">
        <f t="shared" si="48"/>
        <v>0</v>
      </c>
      <c r="M250" s="51" t="e">
        <f t="shared" si="49"/>
        <v>#DIV/0!</v>
      </c>
      <c r="N250" s="51" t="e">
        <f t="shared" si="52"/>
        <v>#DIV/0!</v>
      </c>
      <c r="O250" s="51" t="e">
        <f t="shared" si="50"/>
        <v>#DIV/0!</v>
      </c>
      <c r="P250" s="49" t="e">
        <f>SUM((D235+D236+D237+D238+D239+D240+D241+D242+D243+D244+D245+D246+D247+D248+D249+D250+H235+H236+H237+H238+H239+H240+H241+H242+H243+H244+H245+H246+H247+H248+H249+H250)/(C235+C236+C237+C238+C239+C240+C241+C242+C243+C244+C245+C246+C247+C248+C249+C250+G235+G236+G237+G238+G239+G240+G241+G242+G243+G244+G245+G246+G247+G248+G249+G250))</f>
        <v>#DIV/0!</v>
      </c>
      <c r="Q250" s="50">
        <f>SUM((L234+L235+L236+L237+L238+L239+L240+L241+L242+L243+L244+L245+L246+L247+L248+L249+L250)/(K234+K235+K236+K237+K238+K239+K240+K241+K242+K243+K244+K245+K246+K247+K248+K249+K250))</f>
        <v>8</v>
      </c>
      <c r="R250"/>
      <c r="S250"/>
      <c r="T250"/>
    </row>
    <row r="251" spans="1:20" ht="18" x14ac:dyDescent="0.25">
      <c r="A251" s="5"/>
      <c r="B251" s="12">
        <f t="shared" si="51"/>
        <v>46394</v>
      </c>
      <c r="C251" s="59"/>
      <c r="D251" s="13"/>
      <c r="E251" s="13"/>
      <c r="F251" s="13"/>
      <c r="G251" s="13"/>
      <c r="H251" s="13"/>
      <c r="I251" s="13"/>
      <c r="J251" s="13"/>
      <c r="K251" s="56">
        <f t="shared" si="47"/>
        <v>0</v>
      </c>
      <c r="L251" s="11">
        <f t="shared" si="48"/>
        <v>0</v>
      </c>
      <c r="M251" s="51" t="e">
        <f t="shared" si="49"/>
        <v>#DIV/0!</v>
      </c>
      <c r="N251" s="51" t="e">
        <f t="shared" si="52"/>
        <v>#DIV/0!</v>
      </c>
      <c r="O251" s="51" t="e">
        <f t="shared" si="50"/>
        <v>#DIV/0!</v>
      </c>
      <c r="P251" s="49" t="e">
        <f>SUM((D235+D236+D237+D238+D239+D240+D241+D242+D243+D244+D245+D246+D247+D248+D249+D250+D251+H235+H236+H237+H238+H239+H240+H241+H242+H243+H244+H245+H246+H247+H248+H249+H250+H251)/(C235+C236+C237+C238+C239+C240+C241+C242+C243+C244+C245+C246+C247+C248+C249+C250+C251+G235+G236+G237+G238+G239+G240+G241+G242+G243+G244+G245+G246+G247+G248+G249+G250+G251))</f>
        <v>#DIV/0!</v>
      </c>
      <c r="Q251" s="50">
        <f>SUM((L234+L235+L236+L237+L238+L239+L240+L241+L242+L243+L244+L245+L246+L247+L248+L249+L250+L251)/(K234+K235+K236+K237+K238+K239+K240+K241+K242+K243+K244+K245+K246+K247+K248+K249+K250+K251))</f>
        <v>8</v>
      </c>
      <c r="R251"/>
      <c r="S251"/>
      <c r="T251"/>
    </row>
    <row r="252" spans="1:20" ht="18" x14ac:dyDescent="0.25">
      <c r="A252" s="5"/>
      <c r="B252" s="12">
        <f t="shared" si="51"/>
        <v>46401</v>
      </c>
      <c r="C252" s="59"/>
      <c r="D252" s="13"/>
      <c r="E252" s="13"/>
      <c r="F252" s="13"/>
      <c r="G252" s="13"/>
      <c r="H252" s="13"/>
      <c r="I252" s="13"/>
      <c r="J252" s="13"/>
      <c r="K252" s="56">
        <f t="shared" si="47"/>
        <v>0</v>
      </c>
      <c r="L252" s="11">
        <f t="shared" si="48"/>
        <v>0</v>
      </c>
      <c r="M252" s="51" t="e">
        <f t="shared" si="49"/>
        <v>#DIV/0!</v>
      </c>
      <c r="N252" s="51" t="e">
        <f t="shared" si="52"/>
        <v>#DIV/0!</v>
      </c>
      <c r="O252" s="51" t="e">
        <f t="shared" si="50"/>
        <v>#DIV/0!</v>
      </c>
      <c r="P252" s="49" t="e">
        <f>SUM((D235+D236+D237+D238+D239+D240+D241+D242+D243+D244+D245+D246+D247+D248+D249+D250+D251+D252+H235+H236+H237+H238+H239+H240+H241+H242+H243+H244+H245+H246+H247+H248+H249+H250+H251+H252)/(C235+C236+C237+C238+C239+C240+C241+C242+C243+C244+C245+C246+C247+C248+C249+C250+C251+C252+G235+G236+G237+G238+G239+G240+G241+G242+G243+G244+G245+G246+G247+G248+G249+G250+G251+G252))</f>
        <v>#DIV/0!</v>
      </c>
      <c r="Q252" s="50">
        <f>SUM((L234+L235+L236+L237+L238+L239+L240+L241+L242+L243+L244+L245+L246+L247+L248+L249+L250+L251+L252)/(K234+K235+K236+K237+K238+K239+K240+K241+K242+K243+K244+K245+K246+K247+K248+K249+K250+K251+K252))</f>
        <v>8</v>
      </c>
      <c r="R252"/>
      <c r="S252"/>
      <c r="T252"/>
    </row>
    <row r="253" spans="1:20" ht="18" x14ac:dyDescent="0.25">
      <c r="A253" s="5"/>
      <c r="B253" s="12">
        <f>SUM(B252+7)</f>
        <v>46408</v>
      </c>
      <c r="C253" s="59"/>
      <c r="D253" s="13"/>
      <c r="E253" s="13"/>
      <c r="F253" s="13"/>
      <c r="G253" s="13"/>
      <c r="H253" s="13"/>
      <c r="I253" s="13"/>
      <c r="J253" s="13"/>
      <c r="K253" s="56">
        <f t="shared" si="47"/>
        <v>0</v>
      </c>
      <c r="L253" s="11">
        <f t="shared" si="48"/>
        <v>0</v>
      </c>
      <c r="M253" s="51" t="e">
        <f t="shared" si="49"/>
        <v>#DIV/0!</v>
      </c>
      <c r="N253" s="51" t="e">
        <f t="shared" si="52"/>
        <v>#DIV/0!</v>
      </c>
      <c r="O253" s="51" t="e">
        <f t="shared" si="50"/>
        <v>#DIV/0!</v>
      </c>
      <c r="P253" s="49" t="e">
        <f>SUM((D235+D236+D237+D238+D239+D240+D241+D242+D243+D244+D245+D246+D247+D248+D249+D250+D251+D252+D253+H235+H236+H237+H238+H239+H240+H241+H242+H243+H244+H245+H246+H247+H248+H249+H250+H251+H252+H253)/(C235+C236+C237+C238+C239+C240+C241+C242+C243+C244+C245+C246+C247+C248+C249+C250+C251+C252+C253+G235+G236+G237+G238+G239+G240+G241+G242+G243+G244+G245+G246+G247+G248+G249+G250+G251+G252+G253))</f>
        <v>#DIV/0!</v>
      </c>
      <c r="Q253" s="50">
        <f>SUM((L234+L235+L236+L237+L238+L239+L240+L241+L242+L243+L244+L245+L246+L247+L248+L249+L250+L251+L252+L253)/(K234+K235+K236+K237+K238+K239+K240+K241+K242+K243+K244+K245+K246+K247+K248+K249+K250+K251+K252+K253))</f>
        <v>8</v>
      </c>
      <c r="R253"/>
      <c r="S253"/>
      <c r="T253"/>
    </row>
    <row r="254" spans="1:20" ht="18" x14ac:dyDescent="0.25">
      <c r="A254" s="5"/>
      <c r="B254" s="12">
        <f>SUM(B253+7)</f>
        <v>46415</v>
      </c>
      <c r="C254" s="59"/>
      <c r="D254" s="13"/>
      <c r="E254" s="13"/>
      <c r="F254" s="13"/>
      <c r="G254" s="13"/>
      <c r="H254" s="13"/>
      <c r="I254" s="13"/>
      <c r="J254" s="13"/>
      <c r="K254" s="56">
        <f t="shared" si="47"/>
        <v>0</v>
      </c>
      <c r="L254" s="11">
        <f t="shared" si="48"/>
        <v>0</v>
      </c>
      <c r="M254" s="51" t="e">
        <f t="shared" si="49"/>
        <v>#DIV/0!</v>
      </c>
      <c r="N254" s="51" t="e">
        <f t="shared" si="52"/>
        <v>#DIV/0!</v>
      </c>
      <c r="O254" s="51" t="e">
        <f t="shared" si="50"/>
        <v>#DIV/0!</v>
      </c>
      <c r="P254" s="49" t="e">
        <f>SUM((D235+D236+D237+D238+D239+D240+D241+D242+D243+D244+D245+D246+D247+D248+D249+D250+D251+D252+D253+D254+H235+H236+H237+H238+H239+H240+H241+H242+H243+H244+H245+H246+H247+H248+H249+H250+H251+H252+H253+H254)/(C235+C236+C237+C238+C239+C240+C241+C242+C243+C244+C245+C246+C247+C248+C249+C250+C251+C252+C253+C254+G235+G236+G237+G238+G239+G240+G241+G242+G243+G244+G245+G246+G247+G248+G249+G250+G251+G252+G253+G254))</f>
        <v>#DIV/0!</v>
      </c>
      <c r="Q254" s="50">
        <f>SUM((L234+L235+L236+L237+L238+L239+L240+L241+L242+L243+L244+L245+L246+L247+L248+L249+L250+L251+L252+L253+L254)/(K234+K235+K236+K237+K238+K239+K240+K241+K242+K243+K244+K245+K246+K247+K248+K249+K250+K251+K252+K253+K254))</f>
        <v>8</v>
      </c>
      <c r="R254"/>
      <c r="S254"/>
      <c r="T254"/>
    </row>
    <row r="255" spans="1:20" ht="18" x14ac:dyDescent="0.25">
      <c r="A255" s="5"/>
      <c r="B255" s="12"/>
      <c r="C255" s="59"/>
      <c r="D255" s="13"/>
      <c r="E255" s="13"/>
      <c r="F255" s="13"/>
      <c r="G255" s="13"/>
      <c r="H255" s="13"/>
      <c r="I255" s="13"/>
      <c r="J255" s="13"/>
      <c r="K255" s="56">
        <f t="shared" si="47"/>
        <v>0</v>
      </c>
      <c r="L255" s="11">
        <f t="shared" si="48"/>
        <v>0</v>
      </c>
      <c r="M255" s="51" t="e">
        <f t="shared" si="49"/>
        <v>#DIV/0!</v>
      </c>
      <c r="N255" s="51" t="e">
        <f t="shared" si="52"/>
        <v>#DIV/0!</v>
      </c>
      <c r="O255" s="51" t="e">
        <f t="shared" si="50"/>
        <v>#DIV/0!</v>
      </c>
      <c r="P255" s="49" t="e">
        <f>SUM((D235+D236+D237+D238+D239+D240+D241+D242+D243+D244+D245+D246+D247+D248+D249+D250+D251+D252+D253+D254+D255+H235+H236+H237+H238+H239+H240+H241+H242+H243+H244+H245+H246+H247+H248+H249+H250+H251+H252+H253+H254+H255)/(C235+C236+C237+C238+C239+C240+C241+C242+C243+C244+C245+C246+C247+C248+C249+C250+C251+C252+C253+C254+C255+G235+G236+G237+G238+G239+G240+G241+G242+G243+G244+G245+G246+G247+G248+G249+G250+G251+G252+G253+G254+G255))</f>
        <v>#DIV/0!</v>
      </c>
      <c r="Q255" s="50">
        <f>SUM((L234+L235+L236+L237+L238+L239+L240+L241+L242+L243+L244+L245+L246+L247+L248+L249+L250+L251+L252+L253+L254+L255)/(K234+K235+K236+K237+K238+K239+K240+K241+K242+K243+K244+K245+K246+K247+K248+K249+K250+K251+K252+K253+K254+K255))</f>
        <v>8</v>
      </c>
      <c r="R255"/>
      <c r="S255"/>
      <c r="T255"/>
    </row>
    <row r="256" spans="1:20" ht="18" x14ac:dyDescent="0.25">
      <c r="A256" s="5"/>
      <c r="B256" s="12"/>
      <c r="C256" s="59"/>
      <c r="D256" s="13"/>
      <c r="E256" s="13"/>
      <c r="F256" s="13"/>
      <c r="G256" s="13"/>
      <c r="H256" s="13"/>
      <c r="I256" s="13"/>
      <c r="J256" s="13"/>
      <c r="K256" s="56">
        <f t="shared" si="47"/>
        <v>0</v>
      </c>
      <c r="L256" s="11">
        <f t="shared" si="48"/>
        <v>0</v>
      </c>
      <c r="M256" s="51" t="e">
        <f t="shared" si="49"/>
        <v>#DIV/0!</v>
      </c>
      <c r="N256" s="51" t="e">
        <f t="shared" si="52"/>
        <v>#DIV/0!</v>
      </c>
      <c r="O256" s="51" t="e">
        <f t="shared" si="50"/>
        <v>#DIV/0!</v>
      </c>
      <c r="P256" s="49" t="e">
        <f>SUM((D235+D236+D237+D238+D239+D240+D241+D242+D243+D244+D245+D246+D247+D248+D249+D250+D251+D252+D253+D254+D255+D256+H235+H236+H237+H238+H239+H240+H241+H242+H243+H244+H245+H246+H247+H248+H249+H250+H251+H252+H253+H254+H255+H256)/(C235+C236+C237+C238+C239+C240+C241+C242+C243+C244+C245+C246+C247+C248+C249+C250+C251+C252+C253+C254+C255+C256+G235+G236+G237+G238+G239+G240+G241+G242+G243+G244+G245+G246+G247+G248+G249+G250+G251+G252+G253+G254+G255+G256))</f>
        <v>#DIV/0!</v>
      </c>
      <c r="Q256" s="50">
        <f>SUM((L234+L235+L236+L237+L238+L239+L240+L241+L242+L243+L244+L245+L246+L247+L248+L249+L250+L251+L252+L253+L254+L255+L256)/(K234+K235+K236+K237+K238+K239+K240+K241+K242+K243+K244+K245+K246+K247+K248+K249+K250+K251+K252+K253+K254+K255+K256))</f>
        <v>8</v>
      </c>
      <c r="R256"/>
      <c r="S256"/>
      <c r="T256"/>
    </row>
    <row r="257" spans="1:20" ht="18" x14ac:dyDescent="0.25">
      <c r="A257" s="5"/>
      <c r="B257" s="12"/>
      <c r="C257" s="59"/>
      <c r="D257" s="13"/>
      <c r="E257" s="13"/>
      <c r="F257" s="13"/>
      <c r="G257" s="13"/>
      <c r="H257" s="13"/>
      <c r="I257" s="13"/>
      <c r="J257" s="13"/>
      <c r="K257" s="56">
        <f t="shared" si="47"/>
        <v>0</v>
      </c>
      <c r="L257" s="11">
        <f t="shared" si="48"/>
        <v>0</v>
      </c>
      <c r="M257" s="51" t="e">
        <f t="shared" si="49"/>
        <v>#DIV/0!</v>
      </c>
      <c r="N257" s="51" t="e">
        <f t="shared" si="52"/>
        <v>#DIV/0!</v>
      </c>
      <c r="O257" s="51" t="e">
        <f t="shared" si="50"/>
        <v>#DIV/0!</v>
      </c>
      <c r="P257" s="49" t="e">
        <f>SUM((D235+D236+D237+D238+D239+D240+D241+D242+D243+D244+D245+D246+D247+D248+D249+D250+D251+D252+D253+D254+D255+D256+D257+H235+H236+H237+H238+H239+H240+H241+H242+H243+H244+H245+H246+H247+H248+H249+H250+H251+H252+H253+H254+H255+H256+H257)/(C235+C236+C237+C238+C239+C240+C241+C242+C243+C244+C245+C246+C247+C248+C249+C250+C251+C252+C253+C254+C255+C256+C257+G235+G236+G237+G238+G239+G240+G241+G242+G243+G244+G245+G246+G247+G248+G249+G250+G251+G252+G253+G254+G255+G256+G257))</f>
        <v>#DIV/0!</v>
      </c>
      <c r="Q257" s="50">
        <f>SUM((L234+L235+L236+L237+L238+L239+L240+L241+L242+L243+L244+L245+L246+L247+L248+L249+L250+L251+L252+L253+L254+L255+L256+L257)/(K234+K235+K236+K237+K238+K239+K240+K241+K242+K243+K244+K245+K246+K247+K248+K249+K250+K251+K252+K253+K254+K255+K256+K257))</f>
        <v>8</v>
      </c>
      <c r="R257"/>
      <c r="S257"/>
      <c r="T257"/>
    </row>
    <row r="258" spans="1:20" ht="18" x14ac:dyDescent="0.25">
      <c r="A258" s="5"/>
      <c r="B258" s="12"/>
      <c r="C258" s="59"/>
      <c r="D258" s="13"/>
      <c r="E258" s="13"/>
      <c r="F258" s="13"/>
      <c r="G258" s="13"/>
      <c r="H258" s="13"/>
      <c r="I258" s="13"/>
      <c r="J258" s="13"/>
      <c r="K258" s="56">
        <f t="shared" si="47"/>
        <v>0</v>
      </c>
      <c r="L258" s="11">
        <f t="shared" si="48"/>
        <v>0</v>
      </c>
      <c r="M258" s="51" t="e">
        <f t="shared" si="49"/>
        <v>#DIV/0!</v>
      </c>
      <c r="N258" s="51" t="e">
        <f t="shared" si="52"/>
        <v>#DIV/0!</v>
      </c>
      <c r="O258" s="51" t="e">
        <f t="shared" si="50"/>
        <v>#DIV/0!</v>
      </c>
      <c r="P258" s="49" t="e">
        <f>SUM((D235+D236+D237+D238+D239+D240+D241+D242+D243+D244+D245+D246+D247+D248+D249+D250+D251+D252+D253+D254+D255+D256+D257+D258+H235+H236+H237+H238+H239+H240+H241+H242+H243+H244+H245+H246+H247+H248+H249+H250+H251+H252+H253+H254+H255+H256+H257+H258)/(C235+C236+C237+C238+C239+C240+C241+C242+C243+C244+C245+C246+C247+C248+C249+C250+C251+C252+C253+C254+C255+C256+C257+C258+G235+G236+G237+G238+G239+G240+G241+G242+G243+G244+G245+G246+G247+G248+G249+G250+G251+G252+G253+G254+G255+G256+G257+G258))</f>
        <v>#DIV/0!</v>
      </c>
      <c r="Q258" s="50">
        <f>SUM((L234+L235+L236+L237+L238+L239+L240+L241+L242+L243+L244+L245+L246+L247+L248+L249+L250+L251+L252+L253+L254+L255+L256+L257+L258)/(K234+K235+K236+K237+K238+K239+K240+K241+K242+K243+K244+K245+K246+K247+K248+K249+K250+K251+K252+K253+K254+K255+K256+K257+K258))</f>
        <v>8</v>
      </c>
      <c r="R258"/>
      <c r="S258"/>
      <c r="T258"/>
    </row>
    <row r="259" spans="1:20" ht="18" x14ac:dyDescent="0.25">
      <c r="A259" s="5"/>
      <c r="B259" s="12"/>
      <c r="C259" s="59"/>
      <c r="D259" s="13"/>
      <c r="E259" s="13"/>
      <c r="F259" s="13"/>
      <c r="G259" s="13"/>
      <c r="H259" s="13"/>
      <c r="I259" s="13"/>
      <c r="J259" s="13"/>
      <c r="K259" s="56">
        <f t="shared" si="47"/>
        <v>0</v>
      </c>
      <c r="L259" s="11">
        <f t="shared" si="48"/>
        <v>0</v>
      </c>
      <c r="M259" s="51" t="e">
        <f t="shared" si="49"/>
        <v>#DIV/0!</v>
      </c>
      <c r="N259" s="51" t="e">
        <f t="shared" si="52"/>
        <v>#DIV/0!</v>
      </c>
      <c r="O259" s="51" t="e">
        <f t="shared" si="50"/>
        <v>#DIV/0!</v>
      </c>
      <c r="P259" s="49" t="e">
        <f>SUM((D235+D236+D237+D238+D239+D240+D241+D242+D243+D244+D245+D246+D247+D248+D249+D250+D251+D252+D253+D254+D255+D256+D257+D258+D259+H235+H236+H237+H238+H239+H240+H241+H242+H243+H244+H245+H246+H247+H248+H249+H250+H251+H252+H253+H254+H255+H256+H257+H258+H259)/(C235+C236+C237+C238+C239+C240+C241+C242+C243+C244+C245+C246+C247+C248+C249+C250+C251+C252+C253+C254+C255+C256+C257+C258+C259+G235+G236+G237+G238+G239+G240+G241+G242+G243+G244+G245+G246+G247+G248+G249+G250+G251+G252+G253+G254+G255+G256+G257+G258+G259))</f>
        <v>#DIV/0!</v>
      </c>
      <c r="Q259" s="50">
        <f>SUM((L234+L235+L236+L237+L238+L239+L240+L241+L242+L243+L244+L245+L246+L247+L248+L249+L250+L251+L252+L253+L254+L255+L256+L257+L258+L259)/(K234+K235+K236+K237+K238+K239+K240+K241+K242+K243+K244+K245+K246+K247+K248+K249+K250+K251+K252+K253+K254+K255+K256+K257+K258+K259))</f>
        <v>8</v>
      </c>
      <c r="R259"/>
      <c r="S259"/>
      <c r="T259"/>
    </row>
    <row r="260" spans="1:20" ht="18" x14ac:dyDescent="0.25">
      <c r="A260" s="5"/>
      <c r="B260" s="15"/>
      <c r="C260" s="59"/>
      <c r="D260" s="13"/>
      <c r="E260" s="13"/>
      <c r="F260" s="13"/>
      <c r="G260" s="13"/>
      <c r="H260" s="13"/>
      <c r="I260" s="13"/>
      <c r="J260" s="13"/>
      <c r="K260" s="56">
        <f t="shared" si="47"/>
        <v>0</v>
      </c>
      <c r="L260" s="11">
        <f t="shared" si="48"/>
        <v>0</v>
      </c>
      <c r="M260" s="51" t="e">
        <f t="shared" si="49"/>
        <v>#DIV/0!</v>
      </c>
      <c r="N260" s="51" t="e">
        <f t="shared" si="52"/>
        <v>#DIV/0!</v>
      </c>
      <c r="O260" s="51" t="e">
        <f t="shared" si="50"/>
        <v>#DIV/0!</v>
      </c>
      <c r="P260" s="49" t="e">
        <f>SUM((D235+D236+D237+D238+D239+D240+D241+D242+D243+D244+D245+D246+D247+D248+D249+D250+D251+D252+D253+D254+D255+D256+D257+D258+D259+D260+H235+H236+H237+H238+H239+H240+H241+H242+H243+H244+H245+H246+H247+H248+H249+H250+H251+H252+H253+H254+H255+H256+H257+H258+H259+H260)/(C235+C236+C237+C238+C239+C240+C241+C242+C243+C244+C245+C246+C247+C248+C249+C250+C251+C252+C253+C254+C255+C256+C257+C258+C259+C260+G235+G236+G237+G238+G239+G240+G241+G242+G243+G244+G245+G246+G247+G248+G249+G250+G251+G252+G253+G254+G255+G256+G257+G258+G259+G260))</f>
        <v>#DIV/0!</v>
      </c>
      <c r="Q260" s="50">
        <f>SUM((L234+L235+L236+L237+L238+L239+L240+L241+L242+L243+L244+L245+L246+L247+L248+L249+L250+L251+L252+L253+L254+L255+L256+L257+L258+L259+L260)/(K234+K235+K236+K237+K238+K239+K240+K241+K242+K243+K244+K245+K246+K247+K248+K249+K250+K251+K252+K253+K254+K255+K256+K257+K258+K259+K260))</f>
        <v>8</v>
      </c>
      <c r="R260"/>
      <c r="S260"/>
      <c r="T260"/>
    </row>
    <row r="261" spans="1:20" ht="18" x14ac:dyDescent="0.25">
      <c r="A261" s="5"/>
      <c r="B261" s="15"/>
      <c r="C261" s="59"/>
      <c r="D261" s="13"/>
      <c r="E261" s="13"/>
      <c r="F261" s="13"/>
      <c r="G261" s="13"/>
      <c r="H261" s="13"/>
      <c r="I261" s="13"/>
      <c r="J261" s="13"/>
      <c r="K261" s="56">
        <f t="shared" si="47"/>
        <v>0</v>
      </c>
      <c r="L261" s="11">
        <f t="shared" si="48"/>
        <v>0</v>
      </c>
      <c r="M261" s="51" t="e">
        <f t="shared" si="49"/>
        <v>#DIV/0!</v>
      </c>
      <c r="N261" s="51" t="e">
        <f t="shared" si="52"/>
        <v>#DIV/0!</v>
      </c>
      <c r="O261" s="51" t="e">
        <f t="shared" si="50"/>
        <v>#DIV/0!</v>
      </c>
      <c r="P261" s="49" t="e">
        <f>SUM((D235+D236+D237+D238+D239+D240+D241+D242+D243+D244+D245+D246+D247+D248+D249+D250+D251+D252+D253+D254+D255+D256+D257+D258+D259+D260+D261+H235+H236+H237+H238+H239+H240+H241+H242+H243+H244+H245+H246+H247+H248+H249+H250+H251+H252+H253+H254+H255+H256+H257+H258+H259+H260+H261)/(C235+C236+C237+C238+C239+C240+C241+C242+C243+C244+C245+C246+C247+C248+C249+C250+C251+C252+C253+C254+C255+C256+C257+C258+C259+C260+C261+G235+G236+G237+G238+G239+G240+G241+G242+G243+G244+G245+G246+G247+G248+G249+G250+G251+G252+G253+G254+G255+G256+G257+G258+G259+G260+G261))</f>
        <v>#DIV/0!</v>
      </c>
      <c r="Q261" s="50">
        <f>SUM((L234+L235+L236+L237+L238+L239+L240+L241+L242+L243+L244+L245+L246+L247+L248+L249+L250+L251+L252+L253+L254+L255+L256+L257+L258+L259+L260+L261)/(K234+K235+K236+K237+K238+K239+K240+K241+K242+K243+K244+K245+K246+K247+K248+K249+K250+K251+K252+K253+K254+K255+K256+K257+K258+K259+K260+K261))</f>
        <v>8</v>
      </c>
      <c r="R261"/>
      <c r="S261"/>
      <c r="T261"/>
    </row>
    <row r="262" spans="1:20" ht="18" x14ac:dyDescent="0.25">
      <c r="A262" s="5"/>
      <c r="B262" s="8"/>
      <c r="C262" s="61"/>
      <c r="D262" s="14"/>
      <c r="E262" s="14"/>
      <c r="F262" s="14"/>
      <c r="G262" s="14"/>
      <c r="H262" s="14"/>
      <c r="I262" s="14"/>
      <c r="J262" s="14"/>
      <c r="K262" s="67"/>
      <c r="L262" s="8"/>
      <c r="M262" s="46"/>
      <c r="N262" s="46"/>
      <c r="O262" s="46"/>
      <c r="P262" s="46"/>
      <c r="Q262" s="48"/>
      <c r="R262"/>
      <c r="S262"/>
      <c r="T262"/>
    </row>
    <row r="263" spans="1:20" ht="18.75" thickBot="1" x14ac:dyDescent="0.3">
      <c r="A263" s="5"/>
      <c r="B263" s="8"/>
      <c r="C263" s="61"/>
      <c r="D263" s="14"/>
      <c r="E263" s="14"/>
      <c r="F263" s="14"/>
      <c r="G263" s="14"/>
      <c r="H263" s="14"/>
      <c r="I263" s="14"/>
      <c r="J263" s="14"/>
      <c r="K263" s="67"/>
      <c r="L263" s="8"/>
      <c r="M263" s="46"/>
      <c r="N263" s="46"/>
      <c r="O263" s="46"/>
      <c r="P263" s="46"/>
      <c r="Q263" s="48"/>
      <c r="R263"/>
      <c r="S263"/>
      <c r="T263"/>
    </row>
    <row r="264" spans="1:20" ht="19.5" thickTop="1" thickBot="1" x14ac:dyDescent="0.3">
      <c r="A264" s="17" t="s">
        <v>18</v>
      </c>
      <c r="B264" s="19"/>
      <c r="C264" s="70">
        <f>Q261</f>
        <v>8</v>
      </c>
      <c r="D264" s="20"/>
      <c r="E264" s="20">
        <f>COUNTA(E235:E261)</f>
        <v>0</v>
      </c>
      <c r="F264" s="20">
        <f t="shared" ref="F264:J264" si="53">COUNTA(F235:F261)</f>
        <v>0</v>
      </c>
      <c r="G264" s="20"/>
      <c r="H264" s="20"/>
      <c r="I264" s="20">
        <f t="shared" si="53"/>
        <v>0</v>
      </c>
      <c r="J264" s="20">
        <f t="shared" si="53"/>
        <v>0</v>
      </c>
      <c r="K264" s="68">
        <f>SUM(K234:K261)</f>
        <v>62.625</v>
      </c>
      <c r="L264" s="21">
        <f>SUM(L234:L261)</f>
        <v>501</v>
      </c>
      <c r="M264" s="52"/>
      <c r="N264" s="52"/>
      <c r="O264" s="53"/>
      <c r="P264" s="53"/>
      <c r="Q264" s="48"/>
      <c r="R264"/>
      <c r="S264"/>
      <c r="T264"/>
    </row>
    <row r="265" spans="1:20" ht="18" x14ac:dyDescent="0.25">
      <c r="A265" s="18"/>
      <c r="B265" s="18"/>
      <c r="C265" s="60"/>
      <c r="D265" s="16"/>
      <c r="E265" s="16"/>
      <c r="F265" s="16"/>
      <c r="G265" s="16"/>
      <c r="H265" s="16"/>
      <c r="I265" s="16"/>
      <c r="J265" s="16"/>
      <c r="K265" s="69"/>
      <c r="L265" s="5"/>
      <c r="M265" s="48"/>
      <c r="N265" s="48"/>
      <c r="O265" s="50"/>
      <c r="P265" s="50"/>
      <c r="Q265" s="48"/>
      <c r="R265"/>
      <c r="S265"/>
      <c r="T265"/>
    </row>
    <row r="266" spans="1:20" ht="36.75" thickBot="1" x14ac:dyDescent="0.3">
      <c r="A266" s="4"/>
      <c r="B266" s="4"/>
      <c r="C266" s="63"/>
      <c r="D266" s="4" t="s">
        <v>19</v>
      </c>
      <c r="E266" s="4" t="s">
        <v>4</v>
      </c>
      <c r="F266" s="4" t="s">
        <v>5</v>
      </c>
      <c r="G266" s="4"/>
      <c r="H266" s="4" t="s">
        <v>20</v>
      </c>
      <c r="I266" s="4" t="s">
        <v>4</v>
      </c>
      <c r="J266" s="4" t="s">
        <v>5</v>
      </c>
      <c r="K266" s="69"/>
      <c r="L266" s="5"/>
      <c r="M266" s="48"/>
      <c r="N266" s="48"/>
      <c r="O266" s="48"/>
      <c r="P266" s="48"/>
      <c r="Q266" s="48"/>
      <c r="R266"/>
      <c r="S266"/>
      <c r="T266"/>
    </row>
    <row r="267" spans="1:20" ht="18" x14ac:dyDescent="0.25">
      <c r="A267" s="5" t="s">
        <v>21</v>
      </c>
      <c r="B267" s="12">
        <v>46282</v>
      </c>
      <c r="C267" s="64"/>
      <c r="D267" s="26"/>
      <c r="E267" s="26" t="s">
        <v>17</v>
      </c>
      <c r="F267" s="26"/>
      <c r="G267" s="26"/>
      <c r="H267" s="26"/>
      <c r="I267" s="26" t="s">
        <v>17</v>
      </c>
      <c r="J267" s="26"/>
      <c r="K267" s="69"/>
      <c r="L267" s="5"/>
      <c r="M267" s="48"/>
      <c r="N267" s="48"/>
      <c r="O267" s="48"/>
      <c r="P267" s="48"/>
      <c r="Q267" s="48"/>
      <c r="R267"/>
      <c r="S267"/>
      <c r="T267"/>
    </row>
    <row r="268" spans="1:20" ht="18" x14ac:dyDescent="0.25">
      <c r="A268" s="5"/>
      <c r="B268" s="12">
        <f>SUM(B267+7)</f>
        <v>46289</v>
      </c>
      <c r="C268" s="64"/>
      <c r="D268" s="25"/>
      <c r="E268" s="25"/>
      <c r="F268" s="25" t="s">
        <v>17</v>
      </c>
      <c r="G268" s="25"/>
      <c r="H268" s="25"/>
      <c r="I268" s="25" t="s">
        <v>17</v>
      </c>
      <c r="J268" s="25"/>
      <c r="K268" s="69"/>
      <c r="L268" s="5"/>
      <c r="M268" s="48"/>
      <c r="N268" s="48"/>
      <c r="O268" s="48"/>
      <c r="P268" s="48"/>
      <c r="Q268" s="48"/>
      <c r="R268"/>
      <c r="S268"/>
      <c r="T268"/>
    </row>
    <row r="269" spans="1:20" ht="18" x14ac:dyDescent="0.25">
      <c r="A269" s="5"/>
      <c r="B269" s="12">
        <f t="shared" ref="B269:B284" si="54">SUM(B268+7)</f>
        <v>46296</v>
      </c>
      <c r="C269" s="64"/>
      <c r="D269" s="25"/>
      <c r="E269" s="25" t="s">
        <v>17</v>
      </c>
      <c r="F269" s="25"/>
      <c r="G269" s="25"/>
      <c r="H269" s="25"/>
      <c r="I269" s="25"/>
      <c r="J269" s="25" t="s">
        <v>17</v>
      </c>
      <c r="K269" s="69"/>
      <c r="L269" s="5"/>
      <c r="M269" s="48"/>
      <c r="N269" s="48"/>
      <c r="O269" s="48"/>
      <c r="P269" s="48"/>
      <c r="Q269" s="48"/>
      <c r="R269"/>
      <c r="S269"/>
      <c r="T269"/>
    </row>
    <row r="270" spans="1:20" ht="18" x14ac:dyDescent="0.25">
      <c r="A270" s="5"/>
      <c r="B270" s="12">
        <f t="shared" si="54"/>
        <v>46303</v>
      </c>
      <c r="C270" s="64"/>
      <c r="D270" s="25"/>
      <c r="E270" s="25" t="s">
        <v>17</v>
      </c>
      <c r="F270" s="25"/>
      <c r="G270" s="25"/>
      <c r="H270" s="25"/>
      <c r="I270" s="25"/>
      <c r="J270" s="25" t="s">
        <v>17</v>
      </c>
      <c r="K270" s="69"/>
      <c r="L270" s="5"/>
      <c r="M270" s="48"/>
      <c r="N270" s="48"/>
      <c r="O270" s="48"/>
      <c r="P270" s="48"/>
      <c r="Q270" s="48"/>
      <c r="R270"/>
      <c r="S270"/>
      <c r="T270"/>
    </row>
    <row r="271" spans="1:20" ht="18" x14ac:dyDescent="0.25">
      <c r="A271" s="5"/>
      <c r="B271" s="12">
        <f t="shared" si="54"/>
        <v>46310</v>
      </c>
      <c r="C271" s="64"/>
      <c r="D271" s="25"/>
      <c r="E271" s="25" t="s">
        <v>17</v>
      </c>
      <c r="F271" s="25"/>
      <c r="G271" s="25"/>
      <c r="H271" s="25"/>
      <c r="I271" s="25"/>
      <c r="J271" s="25" t="s">
        <v>17</v>
      </c>
      <c r="K271" s="69"/>
      <c r="L271" s="5"/>
      <c r="M271" s="48"/>
      <c r="N271" s="48"/>
      <c r="O271" s="48"/>
      <c r="P271" s="48"/>
      <c r="Q271" s="48"/>
      <c r="R271"/>
      <c r="S271"/>
      <c r="T271"/>
    </row>
    <row r="272" spans="1:20" ht="18" x14ac:dyDescent="0.25">
      <c r="A272" s="5"/>
      <c r="B272" s="12">
        <f t="shared" si="54"/>
        <v>46317</v>
      </c>
      <c r="C272" s="64"/>
      <c r="D272" s="25"/>
      <c r="E272" s="25" t="s">
        <v>17</v>
      </c>
      <c r="F272" s="25"/>
      <c r="G272" s="25"/>
      <c r="H272" s="25"/>
      <c r="I272" s="25"/>
      <c r="J272" s="25" t="s">
        <v>17</v>
      </c>
      <c r="K272" s="69"/>
      <c r="L272" s="5"/>
      <c r="M272" s="48"/>
      <c r="N272" s="48"/>
      <c r="O272" s="48"/>
      <c r="P272" s="48"/>
      <c r="Q272" s="48"/>
      <c r="R272"/>
      <c r="S272"/>
      <c r="T272"/>
    </row>
    <row r="273" spans="1:20" ht="18" x14ac:dyDescent="0.25">
      <c r="A273" s="5"/>
      <c r="B273" s="12">
        <f t="shared" si="54"/>
        <v>46324</v>
      </c>
      <c r="C273" s="64"/>
      <c r="D273" s="25"/>
      <c r="E273" s="25"/>
      <c r="F273" s="25"/>
      <c r="G273" s="25"/>
      <c r="H273" s="25"/>
      <c r="I273" s="25"/>
      <c r="J273" s="25"/>
      <c r="K273" s="69"/>
      <c r="L273" s="5"/>
      <c r="M273" s="48"/>
      <c r="N273" s="48"/>
      <c r="O273" s="48"/>
      <c r="P273" s="48"/>
      <c r="Q273" s="48"/>
      <c r="R273"/>
      <c r="S273"/>
      <c r="T273"/>
    </row>
    <row r="274" spans="1:20" ht="18" x14ac:dyDescent="0.25">
      <c r="A274" s="5"/>
      <c r="B274" s="12">
        <f t="shared" si="54"/>
        <v>46331</v>
      </c>
      <c r="C274" s="64"/>
      <c r="D274" s="25"/>
      <c r="E274" s="25"/>
      <c r="F274" s="25"/>
      <c r="G274" s="25"/>
      <c r="H274" s="25"/>
      <c r="I274" s="25"/>
      <c r="J274" s="25"/>
      <c r="K274" s="69"/>
      <c r="L274" s="5"/>
      <c r="M274" s="48"/>
      <c r="N274" s="48"/>
      <c r="O274" s="48"/>
      <c r="P274" s="48"/>
      <c r="Q274" s="48"/>
      <c r="R274"/>
      <c r="S274"/>
      <c r="T274"/>
    </row>
    <row r="275" spans="1:20" ht="18" x14ac:dyDescent="0.25">
      <c r="A275" s="5"/>
      <c r="B275" s="12">
        <f t="shared" si="54"/>
        <v>46338</v>
      </c>
      <c r="C275" s="64"/>
      <c r="D275" s="25"/>
      <c r="E275" s="25"/>
      <c r="F275" s="25"/>
      <c r="G275" s="25"/>
      <c r="H275" s="25"/>
      <c r="I275" s="25"/>
      <c r="J275" s="25"/>
      <c r="K275" s="69"/>
      <c r="L275" s="5"/>
      <c r="M275" s="48"/>
      <c r="N275" s="48"/>
      <c r="O275" s="48"/>
      <c r="P275" s="48"/>
      <c r="Q275" s="48"/>
      <c r="R275"/>
      <c r="S275"/>
      <c r="T275"/>
    </row>
    <row r="276" spans="1:20" ht="18" x14ac:dyDescent="0.25">
      <c r="A276" s="5"/>
      <c r="B276" s="12">
        <f t="shared" si="54"/>
        <v>46345</v>
      </c>
      <c r="C276" s="64"/>
      <c r="D276" s="25"/>
      <c r="E276" s="25"/>
      <c r="F276" s="25"/>
      <c r="G276" s="25"/>
      <c r="H276" s="25"/>
      <c r="I276" s="25"/>
      <c r="J276" s="25"/>
      <c r="K276" s="69"/>
      <c r="L276" s="5"/>
      <c r="M276" s="48"/>
      <c r="N276" s="48"/>
      <c r="O276" s="48"/>
      <c r="P276" s="48"/>
      <c r="Q276" s="48"/>
      <c r="R276"/>
      <c r="S276"/>
      <c r="T276"/>
    </row>
    <row r="277" spans="1:20" ht="18" x14ac:dyDescent="0.25">
      <c r="A277" s="5"/>
      <c r="B277" s="12">
        <f t="shared" si="54"/>
        <v>46352</v>
      </c>
      <c r="C277" s="64"/>
      <c r="D277" s="25"/>
      <c r="E277" s="25"/>
      <c r="F277" s="25"/>
      <c r="G277" s="25"/>
      <c r="H277" s="25"/>
      <c r="I277" s="25"/>
      <c r="J277" s="25"/>
      <c r="K277" s="69"/>
      <c r="L277" s="5"/>
      <c r="M277" s="48"/>
      <c r="N277" s="48"/>
      <c r="O277" s="48"/>
      <c r="P277" s="48"/>
      <c r="Q277" s="48"/>
      <c r="R277"/>
      <c r="S277"/>
      <c r="T277"/>
    </row>
    <row r="278" spans="1:20" ht="18" x14ac:dyDescent="0.25">
      <c r="A278" s="5"/>
      <c r="B278" s="12">
        <f t="shared" si="54"/>
        <v>46359</v>
      </c>
      <c r="C278" s="64"/>
      <c r="D278" s="25"/>
      <c r="E278" s="25"/>
      <c r="F278" s="25"/>
      <c r="G278" s="25"/>
      <c r="H278" s="25"/>
      <c r="I278" s="25"/>
      <c r="J278" s="25"/>
      <c r="K278" s="69"/>
      <c r="L278" s="5"/>
      <c r="M278" s="48"/>
      <c r="N278" s="48"/>
      <c r="O278" s="48"/>
      <c r="P278" s="48"/>
      <c r="Q278" s="48"/>
      <c r="R278"/>
      <c r="S278"/>
      <c r="T278"/>
    </row>
    <row r="279" spans="1:20" ht="18" x14ac:dyDescent="0.25">
      <c r="A279" s="5"/>
      <c r="B279" s="12">
        <f t="shared" si="54"/>
        <v>46366</v>
      </c>
      <c r="C279" s="64"/>
      <c r="D279" s="25"/>
      <c r="E279" s="25"/>
      <c r="F279" s="25"/>
      <c r="G279" s="25"/>
      <c r="H279" s="25"/>
      <c r="I279" s="25"/>
      <c r="J279" s="25"/>
      <c r="K279" s="69"/>
      <c r="L279" s="5"/>
      <c r="M279" s="48"/>
      <c r="N279" s="48"/>
      <c r="O279" s="48"/>
      <c r="P279" s="48"/>
      <c r="Q279" s="48"/>
      <c r="R279"/>
      <c r="S279"/>
      <c r="T279"/>
    </row>
    <row r="280" spans="1:20" ht="18" x14ac:dyDescent="0.25">
      <c r="A280" s="5"/>
      <c r="B280" s="12">
        <f t="shared" si="54"/>
        <v>46373</v>
      </c>
      <c r="C280" s="64"/>
      <c r="D280" s="25"/>
      <c r="E280" s="25"/>
      <c r="F280" s="25"/>
      <c r="G280" s="25"/>
      <c r="H280" s="25"/>
      <c r="I280" s="25"/>
      <c r="J280" s="25"/>
      <c r="K280" s="69"/>
      <c r="L280" s="5"/>
      <c r="M280" s="48"/>
      <c r="N280" s="48"/>
      <c r="O280" s="48"/>
      <c r="P280" s="48"/>
      <c r="Q280" s="48"/>
      <c r="R280"/>
      <c r="S280"/>
      <c r="T280"/>
    </row>
    <row r="281" spans="1:20" ht="18" x14ac:dyDescent="0.25">
      <c r="A281" s="5"/>
      <c r="B281" s="12">
        <f t="shared" si="54"/>
        <v>46380</v>
      </c>
      <c r="C281" s="64"/>
      <c r="D281" s="25"/>
      <c r="E281" s="25"/>
      <c r="F281" s="25"/>
      <c r="G281" s="25"/>
      <c r="H281" s="25"/>
      <c r="I281" s="25"/>
      <c r="J281" s="25"/>
      <c r="K281" s="69"/>
      <c r="L281" s="5"/>
      <c r="M281" s="48"/>
      <c r="N281" s="48"/>
      <c r="O281" s="48"/>
      <c r="P281" s="48"/>
      <c r="Q281" s="48"/>
      <c r="R281"/>
      <c r="S281"/>
      <c r="T281"/>
    </row>
    <row r="282" spans="1:20" ht="18" x14ac:dyDescent="0.25">
      <c r="A282" s="5"/>
      <c r="B282" s="12">
        <f t="shared" si="54"/>
        <v>46387</v>
      </c>
      <c r="C282" s="64"/>
      <c r="D282" s="25"/>
      <c r="E282" s="25"/>
      <c r="F282" s="25"/>
      <c r="G282" s="25"/>
      <c r="H282" s="25"/>
      <c r="I282" s="25"/>
      <c r="J282" s="25"/>
      <c r="K282" s="69"/>
      <c r="L282" s="5"/>
      <c r="M282" s="48"/>
      <c r="N282" s="48"/>
      <c r="O282" s="48"/>
      <c r="P282" s="48"/>
      <c r="Q282" s="48"/>
      <c r="R282"/>
      <c r="S282"/>
      <c r="T282"/>
    </row>
    <row r="283" spans="1:20" ht="18" x14ac:dyDescent="0.25">
      <c r="A283" s="5"/>
      <c r="B283" s="12">
        <f t="shared" si="54"/>
        <v>46394</v>
      </c>
      <c r="C283" s="64"/>
      <c r="D283" s="25"/>
      <c r="E283" s="25"/>
      <c r="F283" s="25"/>
      <c r="G283" s="25"/>
      <c r="H283" s="25"/>
      <c r="I283" s="25"/>
      <c r="J283" s="25"/>
      <c r="K283" s="69"/>
      <c r="L283" s="5"/>
      <c r="M283" s="48"/>
      <c r="N283" s="48"/>
      <c r="O283" s="48"/>
      <c r="P283" s="48"/>
      <c r="Q283" s="48"/>
      <c r="R283"/>
      <c r="S283"/>
      <c r="T283"/>
    </row>
    <row r="284" spans="1:20" ht="18" x14ac:dyDescent="0.25">
      <c r="A284" s="5"/>
      <c r="B284" s="12">
        <f t="shared" si="54"/>
        <v>46401</v>
      </c>
      <c r="C284" s="64"/>
      <c r="D284" s="25"/>
      <c r="E284" s="25"/>
      <c r="F284" s="25"/>
      <c r="G284" s="25"/>
      <c r="H284" s="25"/>
      <c r="I284" s="25"/>
      <c r="J284" s="25"/>
      <c r="K284" s="69"/>
      <c r="L284" s="5"/>
      <c r="M284" s="48"/>
      <c r="N284" s="48"/>
      <c r="O284" s="48"/>
      <c r="P284" s="48"/>
      <c r="Q284" s="48"/>
      <c r="R284"/>
      <c r="S284"/>
      <c r="T284"/>
    </row>
    <row r="285" spans="1:20" ht="18" x14ac:dyDescent="0.25">
      <c r="A285" s="5"/>
      <c r="B285" s="12">
        <f>SUM(B284+7)</f>
        <v>46408</v>
      </c>
      <c r="C285" s="64"/>
      <c r="D285" s="25"/>
      <c r="E285" s="25"/>
      <c r="F285" s="25"/>
      <c r="G285" s="25"/>
      <c r="H285" s="25"/>
      <c r="I285" s="25"/>
      <c r="J285" s="25"/>
      <c r="K285" s="69"/>
      <c r="L285" s="5"/>
      <c r="M285" s="48"/>
      <c r="N285" s="48"/>
      <c r="O285" s="48"/>
      <c r="P285" s="48"/>
      <c r="Q285" s="48"/>
      <c r="R285"/>
      <c r="S285"/>
      <c r="T285"/>
    </row>
    <row r="286" spans="1:20" ht="18" x14ac:dyDescent="0.25">
      <c r="A286" s="5"/>
      <c r="B286" s="12">
        <f>SUM(B285+7)</f>
        <v>46415</v>
      </c>
      <c r="C286" s="64"/>
      <c r="D286" s="25"/>
      <c r="E286" s="25"/>
      <c r="F286" s="25"/>
      <c r="G286" s="25"/>
      <c r="H286" s="25"/>
      <c r="I286" s="25"/>
      <c r="J286" s="25"/>
      <c r="K286" s="69"/>
      <c r="L286" s="5"/>
      <c r="M286" s="48"/>
      <c r="N286" s="48"/>
      <c r="O286" s="48"/>
      <c r="P286" s="48"/>
      <c r="Q286" s="48"/>
      <c r="R286"/>
      <c r="S286"/>
      <c r="T286"/>
    </row>
    <row r="287" spans="1:20" ht="18" x14ac:dyDescent="0.25">
      <c r="A287" s="5"/>
      <c r="B287" s="12"/>
      <c r="C287" s="64"/>
      <c r="D287" s="25"/>
      <c r="E287" s="25"/>
      <c r="F287" s="25"/>
      <c r="G287" s="25"/>
      <c r="H287" s="25"/>
      <c r="I287" s="25"/>
      <c r="J287" s="25"/>
      <c r="K287" s="69"/>
      <c r="L287" s="5"/>
      <c r="M287" s="48"/>
      <c r="N287" s="48"/>
      <c r="O287" s="48"/>
      <c r="P287" s="48"/>
      <c r="Q287" s="48"/>
      <c r="R287"/>
      <c r="S287"/>
      <c r="T287"/>
    </row>
    <row r="288" spans="1:20" ht="18" x14ac:dyDescent="0.25">
      <c r="A288" s="5"/>
      <c r="B288" s="12"/>
      <c r="C288" s="64"/>
      <c r="D288" s="25"/>
      <c r="E288" s="25"/>
      <c r="F288" s="25"/>
      <c r="G288" s="25"/>
      <c r="H288" s="25"/>
      <c r="I288" s="25"/>
      <c r="J288" s="25"/>
      <c r="K288" s="69"/>
      <c r="L288" s="5"/>
      <c r="M288" s="48"/>
      <c r="N288" s="48"/>
      <c r="O288" s="48"/>
      <c r="P288" s="48"/>
      <c r="Q288" s="48"/>
      <c r="R288"/>
      <c r="S288"/>
      <c r="T288"/>
    </row>
    <row r="289" spans="1:20" ht="18" x14ac:dyDescent="0.25">
      <c r="A289" s="5"/>
      <c r="B289" s="12"/>
      <c r="C289" s="64"/>
      <c r="D289" s="25"/>
      <c r="E289" s="25"/>
      <c r="F289" s="25"/>
      <c r="G289" s="25"/>
      <c r="H289" s="25"/>
      <c r="I289" s="25"/>
      <c r="J289" s="25"/>
      <c r="K289" s="69"/>
      <c r="L289" s="5"/>
      <c r="M289" s="48"/>
      <c r="N289" s="48"/>
      <c r="O289" s="48"/>
      <c r="P289" s="48"/>
      <c r="Q289" s="48"/>
      <c r="R289"/>
      <c r="S289"/>
      <c r="T289"/>
    </row>
    <row r="290" spans="1:20" ht="18" x14ac:dyDescent="0.25">
      <c r="A290" s="5"/>
      <c r="B290" s="12"/>
      <c r="C290" s="64"/>
      <c r="D290" s="25"/>
      <c r="E290" s="25"/>
      <c r="F290" s="25"/>
      <c r="G290" s="25"/>
      <c r="H290" s="25"/>
      <c r="I290" s="25"/>
      <c r="J290" s="25"/>
      <c r="K290" s="69"/>
      <c r="L290" s="5"/>
      <c r="M290" s="48"/>
      <c r="N290" s="48"/>
      <c r="O290" s="48"/>
      <c r="P290" s="48"/>
      <c r="Q290" s="48"/>
      <c r="R290"/>
      <c r="S290"/>
      <c r="T290"/>
    </row>
    <row r="291" spans="1:20" ht="18" x14ac:dyDescent="0.25">
      <c r="A291" s="5"/>
      <c r="B291" s="12"/>
      <c r="C291" s="64"/>
      <c r="D291" s="25"/>
      <c r="E291" s="25"/>
      <c r="F291" s="25"/>
      <c r="G291" s="25"/>
      <c r="H291" s="25"/>
      <c r="I291" s="25"/>
      <c r="J291" s="25"/>
      <c r="K291" s="69"/>
      <c r="L291" s="5"/>
      <c r="M291" s="48"/>
      <c r="N291" s="48"/>
      <c r="O291" s="48"/>
      <c r="P291" s="48"/>
      <c r="Q291" s="48"/>
      <c r="R291"/>
      <c r="S291"/>
      <c r="T291"/>
    </row>
    <row r="292" spans="1:20" ht="18" x14ac:dyDescent="0.25">
      <c r="A292" s="5"/>
      <c r="B292" s="15"/>
      <c r="C292" s="64"/>
      <c r="D292" s="25"/>
      <c r="E292" s="25"/>
      <c r="F292" s="25"/>
      <c r="G292" s="25"/>
      <c r="H292" s="25"/>
      <c r="I292" s="25"/>
      <c r="J292" s="25"/>
      <c r="K292" s="69"/>
      <c r="L292" s="5"/>
      <c r="M292" s="48"/>
      <c r="N292" s="48"/>
      <c r="O292" s="48"/>
      <c r="P292" s="48"/>
      <c r="Q292" s="48"/>
      <c r="R292"/>
      <c r="S292"/>
      <c r="T292"/>
    </row>
    <row r="293" spans="1:20" ht="18" x14ac:dyDescent="0.25">
      <c r="A293" s="5"/>
      <c r="B293" s="15"/>
      <c r="C293" s="64"/>
      <c r="D293" s="25"/>
      <c r="E293" s="25"/>
      <c r="F293" s="25"/>
      <c r="G293" s="25"/>
      <c r="H293" s="25"/>
      <c r="I293" s="25"/>
      <c r="J293" s="25"/>
      <c r="K293" s="69"/>
      <c r="L293" s="5"/>
      <c r="M293" s="48"/>
      <c r="N293" s="48"/>
      <c r="O293" s="48"/>
      <c r="P293" s="48"/>
      <c r="Q293" s="48"/>
      <c r="R293"/>
      <c r="S293"/>
      <c r="T293"/>
    </row>
    <row r="294" spans="1:20" ht="18" x14ac:dyDescent="0.25">
      <c r="A294" s="5"/>
      <c r="B294" s="8"/>
      <c r="C294" s="60"/>
      <c r="D294" s="16"/>
      <c r="E294" s="16"/>
      <c r="F294" s="16"/>
      <c r="G294" s="16"/>
      <c r="H294" s="16"/>
      <c r="I294" s="16"/>
      <c r="J294" s="16"/>
      <c r="K294" s="69"/>
      <c r="L294" s="5"/>
      <c r="M294" s="48"/>
      <c r="N294" s="48"/>
      <c r="O294" s="48"/>
      <c r="P294" s="48"/>
      <c r="Q294" s="48"/>
      <c r="R294"/>
      <c r="S294"/>
      <c r="T294"/>
    </row>
    <row r="295" spans="1:20" ht="18.75" thickBot="1" x14ac:dyDescent="0.3">
      <c r="A295" s="5"/>
      <c r="B295" s="5"/>
      <c r="C295" s="60"/>
      <c r="D295" s="16"/>
      <c r="E295" s="16"/>
      <c r="F295" s="16"/>
      <c r="G295" s="16"/>
      <c r="H295" s="16"/>
      <c r="I295" s="16"/>
      <c r="J295" s="16"/>
      <c r="K295" s="69"/>
      <c r="L295" s="5"/>
      <c r="M295" s="48"/>
      <c r="N295" s="48"/>
      <c r="O295" s="48"/>
      <c r="P295" s="48"/>
      <c r="Q295" s="48"/>
      <c r="R295"/>
      <c r="S295"/>
      <c r="T295"/>
    </row>
    <row r="296" spans="1:20" ht="18.75" thickTop="1" x14ac:dyDescent="0.25">
      <c r="A296" s="22"/>
      <c r="B296" s="22"/>
      <c r="C296" s="65"/>
      <c r="D296" s="20"/>
      <c r="E296" s="20">
        <f>COUNTA(E267:E293)</f>
        <v>5</v>
      </c>
      <c r="F296" s="20">
        <f t="shared" ref="F296:J296" si="55">COUNTA(F267:F293)</f>
        <v>1</v>
      </c>
      <c r="G296" s="20"/>
      <c r="H296" s="20"/>
      <c r="I296" s="20">
        <f t="shared" si="55"/>
        <v>2</v>
      </c>
      <c r="J296" s="20">
        <f t="shared" si="55"/>
        <v>4</v>
      </c>
      <c r="K296" s="69"/>
      <c r="L296" s="5"/>
      <c r="M296" s="48"/>
      <c r="N296" s="48"/>
      <c r="O296" s="48"/>
      <c r="P296" s="48"/>
      <c r="Q296" s="48"/>
      <c r="R296"/>
      <c r="S296"/>
      <c r="T296"/>
    </row>
    <row r="297" spans="1:20" ht="18" x14ac:dyDescent="0.25">
      <c r="A297" s="5"/>
      <c r="B297" s="5"/>
      <c r="C297" s="60"/>
      <c r="D297" s="16"/>
      <c r="E297" s="16"/>
      <c r="F297" s="16"/>
      <c r="G297" s="16"/>
      <c r="H297" s="16"/>
      <c r="I297" s="16"/>
      <c r="J297" s="16"/>
      <c r="K297" s="69"/>
      <c r="L297" s="5"/>
      <c r="M297" s="48"/>
      <c r="N297" s="48"/>
      <c r="O297" s="48"/>
      <c r="P297" s="48"/>
      <c r="Q297" s="48"/>
      <c r="R297"/>
      <c r="S297"/>
      <c r="T297"/>
    </row>
    <row r="298" spans="1:20" ht="36.75" thickBot="1" x14ac:dyDescent="0.3">
      <c r="A298" s="4"/>
      <c r="B298" s="4"/>
      <c r="C298" s="57"/>
      <c r="D298" s="2" t="s">
        <v>19</v>
      </c>
      <c r="E298" s="2" t="s">
        <v>4</v>
      </c>
      <c r="F298" s="2" t="s">
        <v>5</v>
      </c>
      <c r="G298" s="2"/>
      <c r="H298" s="2" t="s">
        <v>20</v>
      </c>
      <c r="I298" s="2" t="s">
        <v>4</v>
      </c>
      <c r="J298" s="2" t="s">
        <v>5</v>
      </c>
      <c r="K298" s="69"/>
      <c r="L298" s="5"/>
      <c r="M298" s="48"/>
      <c r="N298" s="48"/>
      <c r="O298" s="48"/>
      <c r="P298" s="48"/>
      <c r="Q298" s="48"/>
      <c r="R298"/>
      <c r="S298"/>
      <c r="T298"/>
    </row>
    <row r="299" spans="1:20" ht="18" customHeight="1" x14ac:dyDescent="0.25">
      <c r="A299" s="27" t="s">
        <v>22</v>
      </c>
      <c r="B299" s="12">
        <v>46282</v>
      </c>
      <c r="C299" s="64"/>
      <c r="D299" s="25"/>
      <c r="E299" s="25"/>
      <c r="F299" s="25" t="s">
        <v>17</v>
      </c>
      <c r="G299" s="25"/>
      <c r="H299" s="25"/>
      <c r="I299" s="25" t="s">
        <v>17</v>
      </c>
      <c r="J299" s="25"/>
      <c r="K299" s="69"/>
      <c r="L299" s="5"/>
      <c r="M299" s="48"/>
      <c r="N299" s="48"/>
      <c r="O299" s="48"/>
      <c r="P299" s="48"/>
      <c r="Q299" s="48"/>
      <c r="R299"/>
      <c r="S299"/>
      <c r="T299"/>
    </row>
    <row r="300" spans="1:20" ht="18" x14ac:dyDescent="0.25">
      <c r="A300" s="5"/>
      <c r="B300" s="12">
        <f>SUM(B299+7)</f>
        <v>46289</v>
      </c>
      <c r="C300" s="64"/>
      <c r="D300" s="25"/>
      <c r="E300" s="25"/>
      <c r="F300" s="25" t="s">
        <v>17</v>
      </c>
      <c r="G300" s="25"/>
      <c r="H300" s="25"/>
      <c r="I300" s="25" t="s">
        <v>17</v>
      </c>
      <c r="J300" s="25"/>
      <c r="K300" s="69"/>
      <c r="L300" s="5"/>
      <c r="M300" s="48"/>
      <c r="N300" s="48"/>
      <c r="O300" s="48"/>
      <c r="P300" s="48"/>
      <c r="Q300" s="48"/>
      <c r="R300"/>
      <c r="S300"/>
      <c r="T300"/>
    </row>
    <row r="301" spans="1:20" ht="18" x14ac:dyDescent="0.25">
      <c r="A301" s="5"/>
      <c r="B301" s="12">
        <f t="shared" ref="B301:B316" si="56">SUM(B300+7)</f>
        <v>46296</v>
      </c>
      <c r="C301" s="64"/>
      <c r="D301" s="25"/>
      <c r="E301" s="25"/>
      <c r="F301" s="25" t="s">
        <v>17</v>
      </c>
      <c r="G301" s="25"/>
      <c r="H301" s="25"/>
      <c r="I301" s="25" t="s">
        <v>17</v>
      </c>
      <c r="J301" s="25"/>
      <c r="K301" s="69"/>
      <c r="L301" s="5"/>
      <c r="M301" s="48"/>
      <c r="N301" s="48"/>
      <c r="O301" s="48"/>
      <c r="P301" s="48"/>
      <c r="Q301" s="48"/>
      <c r="R301"/>
      <c r="S301"/>
      <c r="T301"/>
    </row>
    <row r="302" spans="1:20" ht="18" x14ac:dyDescent="0.25">
      <c r="A302" s="5"/>
      <c r="B302" s="12">
        <f t="shared" si="56"/>
        <v>46303</v>
      </c>
      <c r="C302" s="64"/>
      <c r="D302" s="25"/>
      <c r="E302" s="25"/>
      <c r="F302" s="25" t="s">
        <v>17</v>
      </c>
      <c r="G302" s="25"/>
      <c r="H302" s="25"/>
      <c r="I302" s="25" t="s">
        <v>17</v>
      </c>
      <c r="J302" s="25"/>
      <c r="K302" s="69"/>
      <c r="L302" s="5"/>
      <c r="M302" s="48"/>
      <c r="N302" s="48"/>
      <c r="O302" s="48"/>
      <c r="P302" s="48"/>
      <c r="Q302" s="48"/>
      <c r="R302"/>
      <c r="S302"/>
      <c r="T302"/>
    </row>
    <row r="303" spans="1:20" ht="18" x14ac:dyDescent="0.25">
      <c r="A303" s="5"/>
      <c r="B303" s="12">
        <f t="shared" si="56"/>
        <v>46310</v>
      </c>
      <c r="C303" s="64"/>
      <c r="D303" s="25"/>
      <c r="E303" s="25"/>
      <c r="F303" s="25" t="s">
        <v>17</v>
      </c>
      <c r="G303" s="25"/>
      <c r="H303" s="25"/>
      <c r="I303" s="25"/>
      <c r="J303" s="25" t="s">
        <v>17</v>
      </c>
      <c r="K303" s="69"/>
      <c r="L303" s="5"/>
      <c r="M303" s="48"/>
      <c r="N303" s="48"/>
      <c r="O303" s="48"/>
      <c r="P303" s="48"/>
      <c r="Q303" s="48"/>
      <c r="R303"/>
      <c r="S303"/>
      <c r="T303"/>
    </row>
    <row r="304" spans="1:20" ht="18" x14ac:dyDescent="0.25">
      <c r="A304" s="5"/>
      <c r="B304" s="12">
        <f t="shared" si="56"/>
        <v>46317</v>
      </c>
      <c r="C304" s="64"/>
      <c r="D304" s="25"/>
      <c r="E304" s="25" t="s">
        <v>17</v>
      </c>
      <c r="F304" s="25"/>
      <c r="G304" s="25"/>
      <c r="H304" s="25"/>
      <c r="I304" s="25" t="s">
        <v>17</v>
      </c>
      <c r="J304" s="25"/>
      <c r="K304" s="69"/>
      <c r="L304" s="5"/>
      <c r="M304" s="48"/>
      <c r="N304" s="48"/>
      <c r="O304" s="48"/>
      <c r="P304" s="48"/>
      <c r="Q304" s="48"/>
      <c r="R304"/>
      <c r="S304"/>
      <c r="T304"/>
    </row>
    <row r="305" spans="1:20" ht="18" x14ac:dyDescent="0.25">
      <c r="A305" s="5"/>
      <c r="B305" s="12">
        <f t="shared" si="56"/>
        <v>46324</v>
      </c>
      <c r="C305" s="64"/>
      <c r="D305" s="25"/>
      <c r="E305" s="25"/>
      <c r="F305" s="25"/>
      <c r="G305" s="25"/>
      <c r="H305" s="25"/>
      <c r="I305" s="25"/>
      <c r="J305" s="25"/>
      <c r="K305" s="69"/>
      <c r="L305" s="5"/>
      <c r="M305" s="48"/>
      <c r="N305" s="48"/>
      <c r="O305" s="48"/>
      <c r="P305" s="48"/>
      <c r="Q305" s="48"/>
      <c r="R305"/>
      <c r="S305"/>
      <c r="T305"/>
    </row>
    <row r="306" spans="1:20" ht="18" x14ac:dyDescent="0.25">
      <c r="A306" s="5"/>
      <c r="B306" s="12">
        <f t="shared" si="56"/>
        <v>46331</v>
      </c>
      <c r="C306" s="64"/>
      <c r="D306" s="25"/>
      <c r="E306" s="25"/>
      <c r="F306" s="25"/>
      <c r="G306" s="25"/>
      <c r="H306" s="25"/>
      <c r="I306" s="25"/>
      <c r="J306" s="25"/>
      <c r="K306" s="69"/>
      <c r="L306" s="5"/>
      <c r="M306" s="48"/>
      <c r="N306" s="48"/>
      <c r="O306" s="48"/>
      <c r="P306" s="48"/>
      <c r="Q306" s="48"/>
      <c r="R306"/>
      <c r="S306"/>
      <c r="T306"/>
    </row>
    <row r="307" spans="1:20" ht="18" x14ac:dyDescent="0.25">
      <c r="A307" s="5"/>
      <c r="B307" s="12">
        <f t="shared" si="56"/>
        <v>46338</v>
      </c>
      <c r="C307" s="64"/>
      <c r="D307" s="25"/>
      <c r="E307" s="25"/>
      <c r="F307" s="25"/>
      <c r="G307" s="25"/>
      <c r="H307" s="25"/>
      <c r="I307" s="25"/>
      <c r="J307" s="25"/>
      <c r="K307" s="69"/>
      <c r="L307" s="5"/>
      <c r="M307" s="48"/>
      <c r="N307" s="48"/>
      <c r="O307" s="48"/>
      <c r="P307" s="48"/>
      <c r="Q307" s="48"/>
      <c r="R307"/>
      <c r="S307"/>
      <c r="T307"/>
    </row>
    <row r="308" spans="1:20" ht="18" x14ac:dyDescent="0.25">
      <c r="A308" s="5"/>
      <c r="B308" s="12">
        <f t="shared" si="56"/>
        <v>46345</v>
      </c>
      <c r="C308" s="64"/>
      <c r="D308" s="25"/>
      <c r="E308" s="25"/>
      <c r="F308" s="25"/>
      <c r="G308" s="25"/>
      <c r="H308" s="25"/>
      <c r="I308" s="25"/>
      <c r="J308" s="25"/>
      <c r="K308" s="69"/>
      <c r="L308" s="5"/>
      <c r="M308" s="48"/>
      <c r="N308" s="48"/>
      <c r="O308" s="48"/>
      <c r="P308" s="48"/>
      <c r="Q308" s="48"/>
      <c r="R308"/>
      <c r="S308"/>
      <c r="T308"/>
    </row>
    <row r="309" spans="1:20" ht="18" x14ac:dyDescent="0.25">
      <c r="A309" s="5"/>
      <c r="B309" s="12">
        <f t="shared" si="56"/>
        <v>46352</v>
      </c>
      <c r="C309" s="64"/>
      <c r="D309" s="25"/>
      <c r="E309" s="25"/>
      <c r="F309" s="25"/>
      <c r="G309" s="25"/>
      <c r="H309" s="25"/>
      <c r="I309" s="25"/>
      <c r="J309" s="25"/>
      <c r="K309" s="69"/>
      <c r="L309" s="5"/>
      <c r="M309" s="48"/>
      <c r="N309" s="48"/>
      <c r="O309" s="48"/>
      <c r="P309" s="48"/>
      <c r="Q309" s="48"/>
      <c r="R309"/>
      <c r="S309"/>
      <c r="T309"/>
    </row>
    <row r="310" spans="1:20" ht="18" x14ac:dyDescent="0.25">
      <c r="A310" s="5"/>
      <c r="B310" s="12">
        <f t="shared" si="56"/>
        <v>46359</v>
      </c>
      <c r="C310" s="64"/>
      <c r="D310" s="25"/>
      <c r="E310" s="25"/>
      <c r="F310" s="25"/>
      <c r="G310" s="25"/>
      <c r="H310" s="25"/>
      <c r="I310" s="25"/>
      <c r="J310" s="25"/>
      <c r="K310" s="69"/>
      <c r="L310" s="5"/>
      <c r="M310" s="48"/>
      <c r="N310" s="48"/>
      <c r="O310" s="48"/>
      <c r="P310" s="48"/>
      <c r="Q310" s="48"/>
      <c r="R310"/>
      <c r="S310"/>
      <c r="T310"/>
    </row>
    <row r="311" spans="1:20" ht="18" x14ac:dyDescent="0.25">
      <c r="A311" s="5"/>
      <c r="B311" s="12">
        <f t="shared" si="56"/>
        <v>46366</v>
      </c>
      <c r="C311" s="64"/>
      <c r="D311" s="25"/>
      <c r="E311" s="25"/>
      <c r="F311" s="25"/>
      <c r="G311" s="25"/>
      <c r="H311" s="25"/>
      <c r="I311" s="25"/>
      <c r="J311" s="25"/>
      <c r="K311" s="69"/>
      <c r="L311" s="5"/>
      <c r="M311" s="48"/>
      <c r="N311" s="48"/>
      <c r="O311" s="48"/>
      <c r="P311" s="48"/>
      <c r="Q311" s="48"/>
      <c r="R311"/>
      <c r="S311"/>
      <c r="T311"/>
    </row>
    <row r="312" spans="1:20" ht="18" x14ac:dyDescent="0.25">
      <c r="A312" s="5"/>
      <c r="B312" s="12">
        <f t="shared" si="56"/>
        <v>46373</v>
      </c>
      <c r="C312" s="64"/>
      <c r="D312" s="25"/>
      <c r="E312" s="25"/>
      <c r="F312" s="25"/>
      <c r="G312" s="25"/>
      <c r="H312" s="25"/>
      <c r="I312" s="25"/>
      <c r="J312" s="25"/>
      <c r="K312" s="69"/>
      <c r="L312" s="5"/>
      <c r="M312" s="48"/>
      <c r="N312" s="48"/>
      <c r="O312" s="48"/>
      <c r="P312" s="48"/>
      <c r="Q312" s="48"/>
      <c r="R312"/>
      <c r="S312"/>
      <c r="T312"/>
    </row>
    <row r="313" spans="1:20" ht="18" x14ac:dyDescent="0.25">
      <c r="A313" s="5"/>
      <c r="B313" s="12">
        <f t="shared" si="56"/>
        <v>46380</v>
      </c>
      <c r="C313" s="64"/>
      <c r="D313" s="25"/>
      <c r="E313" s="25"/>
      <c r="F313" s="25"/>
      <c r="G313" s="25"/>
      <c r="H313" s="25"/>
      <c r="I313" s="25"/>
      <c r="J313" s="25"/>
      <c r="K313" s="69"/>
      <c r="L313" s="5"/>
      <c r="M313" s="48"/>
      <c r="N313" s="48"/>
      <c r="O313" s="48"/>
      <c r="P313" s="48"/>
      <c r="Q313" s="48"/>
      <c r="R313"/>
      <c r="S313"/>
      <c r="T313"/>
    </row>
    <row r="314" spans="1:20" ht="18" x14ac:dyDescent="0.25">
      <c r="A314" s="5"/>
      <c r="B314" s="12">
        <f t="shared" si="56"/>
        <v>46387</v>
      </c>
      <c r="C314" s="64"/>
      <c r="D314" s="25"/>
      <c r="E314" s="25"/>
      <c r="F314" s="25"/>
      <c r="G314" s="25"/>
      <c r="H314" s="25"/>
      <c r="I314" s="25"/>
      <c r="J314" s="25"/>
      <c r="K314" s="69"/>
      <c r="L314" s="5"/>
      <c r="M314" s="48"/>
      <c r="N314" s="48"/>
      <c r="O314" s="48"/>
      <c r="P314" s="48"/>
      <c r="Q314" s="48"/>
      <c r="R314"/>
      <c r="S314"/>
      <c r="T314"/>
    </row>
    <row r="315" spans="1:20" ht="18" x14ac:dyDescent="0.25">
      <c r="A315" s="5"/>
      <c r="B315" s="12">
        <f t="shared" si="56"/>
        <v>46394</v>
      </c>
      <c r="C315" s="64"/>
      <c r="D315" s="25"/>
      <c r="E315" s="25"/>
      <c r="F315" s="25"/>
      <c r="G315" s="25"/>
      <c r="H315" s="25"/>
      <c r="I315" s="25"/>
      <c r="J315" s="25"/>
      <c r="K315" s="69"/>
      <c r="L315" s="5"/>
      <c r="M315" s="48"/>
      <c r="N315" s="48"/>
      <c r="O315" s="48"/>
      <c r="P315" s="48"/>
      <c r="Q315" s="48"/>
      <c r="R315"/>
      <c r="S315"/>
      <c r="T315"/>
    </row>
    <row r="316" spans="1:20" ht="18" x14ac:dyDescent="0.25">
      <c r="A316" s="5"/>
      <c r="B316" s="12">
        <f t="shared" si="56"/>
        <v>46401</v>
      </c>
      <c r="C316" s="64"/>
      <c r="D316" s="25"/>
      <c r="E316" s="25"/>
      <c r="F316" s="25"/>
      <c r="G316" s="25"/>
      <c r="H316" s="25"/>
      <c r="I316" s="25"/>
      <c r="J316" s="25"/>
      <c r="K316" s="69"/>
      <c r="L316" s="5"/>
      <c r="M316" s="48"/>
      <c r="N316" s="48"/>
      <c r="O316" s="48"/>
      <c r="P316" s="48"/>
      <c r="Q316" s="48"/>
      <c r="R316"/>
      <c r="S316"/>
      <c r="T316"/>
    </row>
    <row r="317" spans="1:20" ht="18" x14ac:dyDescent="0.25">
      <c r="A317" s="5"/>
      <c r="B317" s="12">
        <f>SUM(B316+7)</f>
        <v>46408</v>
      </c>
      <c r="C317" s="64"/>
      <c r="D317" s="25"/>
      <c r="E317" s="25"/>
      <c r="F317" s="25"/>
      <c r="G317" s="25"/>
      <c r="H317" s="25"/>
      <c r="I317" s="25"/>
      <c r="J317" s="25"/>
      <c r="K317" s="69"/>
      <c r="L317" s="5"/>
      <c r="M317" s="48"/>
      <c r="N317" s="48"/>
      <c r="O317" s="48"/>
      <c r="P317" s="48"/>
      <c r="Q317" s="48"/>
      <c r="R317"/>
      <c r="S317"/>
      <c r="T317"/>
    </row>
    <row r="318" spans="1:20" ht="18" x14ac:dyDescent="0.25">
      <c r="A318" s="5"/>
      <c r="B318" s="12">
        <f>SUM(B317+7)</f>
        <v>46415</v>
      </c>
      <c r="C318" s="64"/>
      <c r="D318" s="25"/>
      <c r="E318" s="25"/>
      <c r="F318" s="25"/>
      <c r="G318" s="25"/>
      <c r="H318" s="25"/>
      <c r="I318" s="25"/>
      <c r="J318" s="25"/>
      <c r="K318" s="69"/>
      <c r="L318" s="5"/>
      <c r="M318" s="48"/>
      <c r="N318" s="48"/>
      <c r="O318" s="48"/>
      <c r="P318" s="48"/>
      <c r="Q318" s="48"/>
      <c r="R318"/>
      <c r="S318"/>
      <c r="T318"/>
    </row>
    <row r="319" spans="1:20" ht="18" x14ac:dyDescent="0.25">
      <c r="A319" s="5"/>
      <c r="B319" s="12"/>
      <c r="C319" s="64"/>
      <c r="D319" s="25"/>
      <c r="E319" s="25"/>
      <c r="F319" s="25"/>
      <c r="G319" s="25"/>
      <c r="H319" s="25"/>
      <c r="I319" s="25"/>
      <c r="J319" s="25"/>
      <c r="K319" s="69"/>
      <c r="L319" s="5"/>
      <c r="M319" s="48"/>
      <c r="N319" s="48"/>
      <c r="O319" s="48"/>
      <c r="P319" s="48"/>
      <c r="Q319" s="48"/>
      <c r="R319"/>
      <c r="S319"/>
      <c r="T319"/>
    </row>
    <row r="320" spans="1:20" ht="18" x14ac:dyDescent="0.25">
      <c r="A320" s="5"/>
      <c r="B320" s="12"/>
      <c r="C320" s="64"/>
      <c r="D320" s="25"/>
      <c r="E320" s="25"/>
      <c r="F320" s="25"/>
      <c r="G320" s="25"/>
      <c r="H320" s="25"/>
      <c r="I320" s="25"/>
      <c r="J320" s="25"/>
      <c r="K320" s="69"/>
      <c r="L320" s="5"/>
      <c r="M320" s="48"/>
      <c r="N320" s="48"/>
      <c r="O320" s="48"/>
      <c r="P320" s="48"/>
      <c r="Q320" s="48"/>
      <c r="R320"/>
      <c r="S320"/>
      <c r="T320"/>
    </row>
    <row r="321" spans="1:20" ht="18" x14ac:dyDescent="0.25">
      <c r="A321" s="5"/>
      <c r="B321" s="12"/>
      <c r="C321" s="64"/>
      <c r="D321" s="25"/>
      <c r="E321" s="25"/>
      <c r="F321" s="25"/>
      <c r="G321" s="25"/>
      <c r="H321" s="25"/>
      <c r="I321" s="25"/>
      <c r="J321" s="25"/>
      <c r="K321" s="69"/>
      <c r="L321" s="5"/>
      <c r="M321" s="48"/>
      <c r="N321" s="48"/>
      <c r="O321" s="48"/>
      <c r="P321" s="48"/>
      <c r="Q321" s="48"/>
      <c r="R321"/>
      <c r="S321"/>
      <c r="T321"/>
    </row>
    <row r="322" spans="1:20" ht="18" x14ac:dyDescent="0.25">
      <c r="A322" s="5"/>
      <c r="B322" s="12"/>
      <c r="C322" s="64"/>
      <c r="D322" s="25"/>
      <c r="E322" s="25"/>
      <c r="F322" s="25"/>
      <c r="G322" s="25"/>
      <c r="H322" s="25"/>
      <c r="I322" s="25"/>
      <c r="J322" s="25"/>
      <c r="K322" s="69"/>
      <c r="L322" s="5"/>
      <c r="M322" s="48"/>
      <c r="N322" s="48"/>
      <c r="O322" s="48"/>
      <c r="P322" s="48"/>
      <c r="Q322" s="48"/>
      <c r="R322"/>
      <c r="S322"/>
      <c r="T322"/>
    </row>
    <row r="323" spans="1:20" ht="18" x14ac:dyDescent="0.25">
      <c r="A323" s="5"/>
      <c r="B323" s="12"/>
      <c r="C323" s="64"/>
      <c r="D323" s="25"/>
      <c r="E323" s="25"/>
      <c r="F323" s="25"/>
      <c r="G323" s="25"/>
      <c r="H323" s="25"/>
      <c r="I323" s="25"/>
      <c r="J323" s="25"/>
      <c r="K323" s="69"/>
      <c r="L323" s="5"/>
      <c r="M323" s="48"/>
      <c r="N323" s="48"/>
      <c r="O323" s="48"/>
      <c r="P323" s="48"/>
      <c r="Q323" s="48"/>
      <c r="R323"/>
      <c r="S323"/>
      <c r="T323"/>
    </row>
    <row r="324" spans="1:20" ht="18" x14ac:dyDescent="0.25">
      <c r="A324" s="5"/>
      <c r="B324" s="15"/>
      <c r="C324" s="64"/>
      <c r="D324" s="25"/>
      <c r="E324" s="25"/>
      <c r="F324" s="25"/>
      <c r="G324" s="25"/>
      <c r="H324" s="25"/>
      <c r="I324" s="25"/>
      <c r="J324" s="25"/>
      <c r="K324" s="69"/>
      <c r="L324" s="5"/>
      <c r="M324" s="48"/>
      <c r="N324" s="48"/>
      <c r="O324" s="48"/>
      <c r="P324" s="48"/>
      <c r="Q324" s="48"/>
      <c r="R324"/>
      <c r="S324"/>
      <c r="T324"/>
    </row>
    <row r="325" spans="1:20" ht="18" x14ac:dyDescent="0.25">
      <c r="A325" s="5"/>
      <c r="B325" s="15"/>
      <c r="C325" s="64"/>
      <c r="D325" s="25"/>
      <c r="E325" s="25"/>
      <c r="F325" s="25"/>
      <c r="G325" s="25"/>
      <c r="H325" s="25"/>
      <c r="I325" s="25"/>
      <c r="J325" s="25"/>
      <c r="K325" s="69"/>
      <c r="L325" s="5"/>
      <c r="M325" s="48"/>
      <c r="N325" s="48"/>
      <c r="O325" s="48"/>
      <c r="P325" s="48"/>
      <c r="Q325" s="48"/>
      <c r="R325"/>
      <c r="S325"/>
      <c r="T325"/>
    </row>
    <row r="326" spans="1:20" ht="18" x14ac:dyDescent="0.25">
      <c r="A326" s="5"/>
      <c r="B326" s="8"/>
      <c r="C326" s="60"/>
      <c r="D326" s="16"/>
      <c r="E326" s="16"/>
      <c r="F326" s="16"/>
      <c r="G326" s="16"/>
      <c r="H326" s="16"/>
      <c r="I326" s="16"/>
      <c r="J326" s="16"/>
      <c r="K326" s="69"/>
      <c r="L326" s="5"/>
      <c r="M326" s="48"/>
      <c r="N326" s="48"/>
      <c r="O326" s="48"/>
      <c r="P326" s="48"/>
      <c r="Q326" s="48"/>
      <c r="R326"/>
      <c r="S326"/>
      <c r="T326"/>
    </row>
    <row r="327" spans="1:20" ht="18.75" thickBot="1" x14ac:dyDescent="0.3">
      <c r="A327" s="5"/>
      <c r="B327" s="8"/>
      <c r="C327" s="60"/>
      <c r="D327" s="16"/>
      <c r="E327" s="16"/>
      <c r="F327" s="16"/>
      <c r="G327" s="16"/>
      <c r="H327" s="16"/>
      <c r="I327" s="16"/>
      <c r="J327" s="16"/>
      <c r="K327" s="69"/>
      <c r="L327" s="5"/>
      <c r="M327" s="48"/>
      <c r="N327" s="48"/>
      <c r="O327" s="48"/>
      <c r="P327" s="48"/>
      <c r="Q327" s="48"/>
      <c r="R327"/>
      <c r="S327"/>
      <c r="T327"/>
    </row>
    <row r="328" spans="1:20" ht="18.75" thickTop="1" x14ac:dyDescent="0.25">
      <c r="A328" s="22"/>
      <c r="B328" s="22"/>
      <c r="C328" s="65"/>
      <c r="D328" s="20"/>
      <c r="E328" s="20">
        <f>COUNTA(E299:E325)</f>
        <v>1</v>
      </c>
      <c r="F328" s="20">
        <f t="shared" ref="F328:J328" si="57">COUNTA(F299:F325)</f>
        <v>5</v>
      </c>
      <c r="G328" s="20"/>
      <c r="H328" s="20"/>
      <c r="I328" s="20">
        <f t="shared" si="57"/>
        <v>5</v>
      </c>
      <c r="J328" s="20">
        <f t="shared" si="57"/>
        <v>1</v>
      </c>
      <c r="K328" s="69"/>
      <c r="L328" s="5"/>
      <c r="M328" s="48"/>
      <c r="N328" s="48"/>
      <c r="O328" s="48"/>
      <c r="P328" s="48"/>
      <c r="Q328" s="48"/>
      <c r="R328"/>
      <c r="S328"/>
      <c r="T328"/>
    </row>
    <row r="329" spans="1:20" ht="18" x14ac:dyDescent="0.25">
      <c r="A329" s="5"/>
      <c r="B329" s="5"/>
      <c r="C329" s="60"/>
      <c r="D329" s="16"/>
      <c r="E329" s="16"/>
      <c r="F329" s="16"/>
      <c r="G329" s="16"/>
      <c r="H329" s="16"/>
      <c r="I329" s="16"/>
      <c r="J329" s="16"/>
      <c r="K329" s="69"/>
      <c r="L329" s="5"/>
      <c r="M329" s="5"/>
      <c r="N329" s="5"/>
      <c r="O329" s="5"/>
      <c r="P329" s="48"/>
      <c r="Q329" s="48"/>
    </row>
    <row r="330" spans="1:20" ht="18.75" thickBot="1" x14ac:dyDescent="0.3">
      <c r="A330" s="4"/>
      <c r="B330" s="4"/>
      <c r="C330" s="57"/>
      <c r="D330" s="2"/>
      <c r="E330" s="2" t="s">
        <v>4</v>
      </c>
      <c r="F330" s="2" t="s">
        <v>5</v>
      </c>
      <c r="G330" s="2"/>
      <c r="H330" s="2"/>
      <c r="I330" s="2"/>
      <c r="J330" s="2"/>
      <c r="K330" s="69"/>
      <c r="L330" s="5"/>
      <c r="M330" s="5"/>
      <c r="N330" s="5"/>
      <c r="O330" s="5"/>
      <c r="P330" s="48"/>
      <c r="Q330" s="48"/>
    </row>
    <row r="331" spans="1:20" ht="18" x14ac:dyDescent="0.25">
      <c r="A331" s="27" t="s">
        <v>23</v>
      </c>
      <c r="B331" s="12">
        <v>46282</v>
      </c>
      <c r="C331" s="64"/>
      <c r="D331" s="25"/>
      <c r="E331" s="25"/>
      <c r="F331" s="25" t="s">
        <v>17</v>
      </c>
      <c r="G331" s="16"/>
      <c r="H331" s="16"/>
      <c r="I331" s="16"/>
      <c r="J331" s="16"/>
      <c r="K331" s="69"/>
      <c r="L331" s="5"/>
      <c r="M331" s="5"/>
      <c r="N331" s="5"/>
      <c r="O331" s="5"/>
      <c r="P331" s="48"/>
      <c r="Q331" s="48"/>
    </row>
    <row r="332" spans="1:20" ht="18" x14ac:dyDescent="0.25">
      <c r="A332" s="5"/>
      <c r="B332" s="12">
        <f>SUM(B331+7)</f>
        <v>46289</v>
      </c>
      <c r="C332" s="64"/>
      <c r="D332" s="25"/>
      <c r="E332" s="25" t="s">
        <v>17</v>
      </c>
      <c r="F332" s="25"/>
      <c r="G332" s="16"/>
      <c r="H332" s="16"/>
      <c r="I332" s="16"/>
      <c r="J332" s="16"/>
      <c r="K332" s="69"/>
      <c r="L332" s="5"/>
      <c r="M332" s="5"/>
      <c r="N332" s="5"/>
      <c r="O332" s="5"/>
      <c r="P332" s="48"/>
      <c r="Q332" s="48"/>
    </row>
    <row r="333" spans="1:20" ht="18" x14ac:dyDescent="0.25">
      <c r="A333" s="5"/>
      <c r="B333" s="12">
        <f t="shared" ref="B333:B348" si="58">SUM(B332+7)</f>
        <v>46296</v>
      </c>
      <c r="C333" s="64"/>
      <c r="D333" s="25"/>
      <c r="E333" s="25"/>
      <c r="F333" s="25" t="s">
        <v>17</v>
      </c>
      <c r="G333" s="16"/>
      <c r="H333" s="16"/>
      <c r="I333" s="16"/>
      <c r="J333" s="16"/>
      <c r="K333" s="69"/>
      <c r="L333" s="5"/>
      <c r="M333" s="5"/>
      <c r="N333" s="5"/>
      <c r="O333" s="5"/>
      <c r="P333" s="48"/>
      <c r="Q333" s="48"/>
    </row>
    <row r="334" spans="1:20" ht="18" x14ac:dyDescent="0.25">
      <c r="A334" s="5"/>
      <c r="B334" s="12">
        <f t="shared" si="58"/>
        <v>46303</v>
      </c>
      <c r="C334" s="64"/>
      <c r="D334" s="25"/>
      <c r="E334" s="25" t="s">
        <v>17</v>
      </c>
      <c r="F334" s="25"/>
      <c r="G334" s="16"/>
      <c r="H334" s="16"/>
      <c r="I334" s="16"/>
      <c r="J334" s="16"/>
      <c r="K334" s="69"/>
      <c r="L334" s="5"/>
      <c r="M334" s="5"/>
      <c r="N334" s="5"/>
      <c r="O334" s="5"/>
      <c r="P334" s="48"/>
      <c r="Q334" s="48"/>
    </row>
    <row r="335" spans="1:20" ht="18" x14ac:dyDescent="0.25">
      <c r="A335" s="5"/>
      <c r="B335" s="12">
        <f t="shared" si="58"/>
        <v>46310</v>
      </c>
      <c r="C335" s="64"/>
      <c r="D335" s="25"/>
      <c r="E335" s="25" t="s">
        <v>17</v>
      </c>
      <c r="F335" s="25"/>
      <c r="G335" s="16"/>
      <c r="H335" s="16"/>
      <c r="I335" s="16"/>
      <c r="J335" s="16"/>
      <c r="K335" s="69"/>
      <c r="L335" s="5"/>
      <c r="M335" s="5"/>
      <c r="N335" s="5"/>
      <c r="O335" s="5"/>
      <c r="P335" s="48"/>
      <c r="Q335" s="48"/>
    </row>
    <row r="336" spans="1:20" ht="18" x14ac:dyDescent="0.25">
      <c r="A336" s="5"/>
      <c r="B336" s="12">
        <f t="shared" si="58"/>
        <v>46317</v>
      </c>
      <c r="C336" s="64"/>
      <c r="D336" s="25"/>
      <c r="E336" s="25"/>
      <c r="F336" s="25" t="s">
        <v>17</v>
      </c>
      <c r="G336" s="16"/>
      <c r="H336" s="16"/>
      <c r="I336" s="16"/>
      <c r="J336" s="16"/>
      <c r="K336" s="69"/>
      <c r="L336" s="5"/>
      <c r="M336" s="5"/>
      <c r="N336" s="5"/>
      <c r="O336" s="5"/>
      <c r="P336" s="48"/>
      <c r="Q336" s="48"/>
    </row>
    <row r="337" spans="1:17" ht="18" x14ac:dyDescent="0.25">
      <c r="A337" s="5"/>
      <c r="B337" s="12">
        <f t="shared" si="58"/>
        <v>46324</v>
      </c>
      <c r="C337" s="64"/>
      <c r="D337" s="25"/>
      <c r="E337" s="25"/>
      <c r="F337" s="25"/>
      <c r="G337" s="16"/>
      <c r="H337" s="16"/>
      <c r="I337" s="16"/>
      <c r="J337" s="16"/>
      <c r="K337" s="69"/>
      <c r="L337" s="5"/>
      <c r="M337" s="5"/>
      <c r="N337" s="5"/>
      <c r="O337" s="5"/>
      <c r="P337" s="48"/>
      <c r="Q337" s="48"/>
    </row>
    <row r="338" spans="1:17" ht="18" x14ac:dyDescent="0.25">
      <c r="A338" s="5"/>
      <c r="B338" s="12">
        <f t="shared" si="58"/>
        <v>46331</v>
      </c>
      <c r="C338" s="64"/>
      <c r="D338" s="25"/>
      <c r="E338" s="25"/>
      <c r="F338" s="25"/>
      <c r="G338" s="16"/>
      <c r="H338" s="16"/>
      <c r="I338" s="16"/>
      <c r="J338" s="16"/>
      <c r="K338" s="69"/>
      <c r="L338" s="5"/>
      <c r="M338" s="5"/>
      <c r="N338" s="5"/>
      <c r="O338" s="5"/>
      <c r="P338" s="48"/>
      <c r="Q338" s="48"/>
    </row>
    <row r="339" spans="1:17" ht="18" x14ac:dyDescent="0.25">
      <c r="A339" s="5"/>
      <c r="B339" s="12">
        <f t="shared" si="58"/>
        <v>46338</v>
      </c>
      <c r="C339" s="64"/>
      <c r="D339" s="25"/>
      <c r="E339" s="25"/>
      <c r="F339" s="25"/>
      <c r="G339" s="16"/>
      <c r="H339" s="16"/>
      <c r="I339" s="16"/>
      <c r="J339" s="16"/>
      <c r="K339" s="69"/>
      <c r="L339" s="5"/>
      <c r="M339" s="5"/>
      <c r="N339" s="5"/>
      <c r="O339" s="5"/>
      <c r="P339" s="48"/>
      <c r="Q339" s="48"/>
    </row>
    <row r="340" spans="1:17" ht="18" x14ac:dyDescent="0.25">
      <c r="A340" s="5"/>
      <c r="B340" s="12">
        <f t="shared" si="58"/>
        <v>46345</v>
      </c>
      <c r="C340" s="64"/>
      <c r="D340" s="25"/>
      <c r="E340" s="25"/>
      <c r="F340" s="25"/>
      <c r="G340" s="16"/>
      <c r="H340" s="16"/>
      <c r="I340" s="16"/>
      <c r="J340" s="16"/>
      <c r="K340" s="69"/>
      <c r="L340" s="5"/>
      <c r="M340" s="5"/>
      <c r="N340" s="5"/>
      <c r="O340" s="5"/>
      <c r="P340" s="48"/>
      <c r="Q340" s="48"/>
    </row>
    <row r="341" spans="1:17" ht="18" x14ac:dyDescent="0.25">
      <c r="A341" s="5"/>
      <c r="B341" s="12">
        <f t="shared" si="58"/>
        <v>46352</v>
      </c>
      <c r="C341" s="64"/>
      <c r="D341" s="25"/>
      <c r="E341" s="25"/>
      <c r="F341" s="25"/>
      <c r="G341" s="16"/>
      <c r="H341" s="16"/>
      <c r="I341" s="16"/>
      <c r="J341" s="16"/>
      <c r="K341" s="69"/>
      <c r="L341" s="5"/>
      <c r="M341" s="5"/>
      <c r="N341" s="5"/>
      <c r="O341" s="5"/>
      <c r="P341" s="48"/>
      <c r="Q341" s="48"/>
    </row>
    <row r="342" spans="1:17" ht="18" x14ac:dyDescent="0.25">
      <c r="A342" s="5"/>
      <c r="B342" s="12">
        <f t="shared" si="58"/>
        <v>46359</v>
      </c>
      <c r="C342" s="64"/>
      <c r="D342" s="25"/>
      <c r="E342" s="25"/>
      <c r="F342" s="25"/>
      <c r="G342" s="16"/>
      <c r="H342" s="16"/>
      <c r="I342" s="16"/>
      <c r="J342" s="16"/>
      <c r="K342" s="69"/>
      <c r="L342" s="5"/>
      <c r="M342" s="5"/>
      <c r="N342" s="5"/>
      <c r="O342" s="5"/>
      <c r="P342" s="48"/>
      <c r="Q342" s="48"/>
    </row>
    <row r="343" spans="1:17" ht="18" x14ac:dyDescent="0.25">
      <c r="A343" s="5"/>
      <c r="B343" s="12">
        <f t="shared" si="58"/>
        <v>46366</v>
      </c>
      <c r="C343" s="64"/>
      <c r="D343" s="25"/>
      <c r="E343" s="25"/>
      <c r="F343" s="25"/>
      <c r="G343" s="16"/>
      <c r="H343" s="16"/>
      <c r="I343" s="16"/>
      <c r="J343" s="16"/>
      <c r="K343" s="69"/>
      <c r="L343" s="5"/>
      <c r="M343" s="5"/>
      <c r="N343" s="5"/>
      <c r="O343" s="5"/>
      <c r="P343" s="48"/>
      <c r="Q343" s="48"/>
    </row>
    <row r="344" spans="1:17" ht="18" x14ac:dyDescent="0.25">
      <c r="A344" s="5"/>
      <c r="B344" s="12">
        <f t="shared" si="58"/>
        <v>46373</v>
      </c>
      <c r="C344" s="64"/>
      <c r="D344" s="25"/>
      <c r="E344" s="25"/>
      <c r="F344" s="25"/>
      <c r="G344" s="16"/>
      <c r="H344" s="16"/>
      <c r="I344" s="16"/>
      <c r="J344" s="16"/>
      <c r="K344" s="69"/>
      <c r="L344" s="5"/>
      <c r="M344" s="5"/>
      <c r="N344" s="5"/>
      <c r="O344" s="5"/>
      <c r="P344" s="48"/>
      <c r="Q344" s="48"/>
    </row>
    <row r="345" spans="1:17" ht="18" x14ac:dyDescent="0.25">
      <c r="A345" s="5"/>
      <c r="B345" s="12">
        <f t="shared" si="58"/>
        <v>46380</v>
      </c>
      <c r="C345" s="64"/>
      <c r="D345" s="25"/>
      <c r="E345" s="25"/>
      <c r="F345" s="25"/>
      <c r="G345" s="16"/>
      <c r="H345" s="16"/>
      <c r="I345" s="16"/>
      <c r="J345" s="16"/>
      <c r="K345" s="69"/>
      <c r="L345" s="5"/>
      <c r="M345" s="5"/>
      <c r="N345" s="5"/>
      <c r="O345" s="5"/>
      <c r="P345" s="48"/>
      <c r="Q345" s="48"/>
    </row>
    <row r="346" spans="1:17" ht="18" x14ac:dyDescent="0.25">
      <c r="A346" s="5"/>
      <c r="B346" s="12">
        <f t="shared" si="58"/>
        <v>46387</v>
      </c>
      <c r="C346" s="64"/>
      <c r="D346" s="25"/>
      <c r="E346" s="25"/>
      <c r="F346" s="25"/>
      <c r="G346" s="16"/>
      <c r="H346" s="16"/>
      <c r="I346" s="16"/>
      <c r="J346" s="16"/>
      <c r="K346" s="69"/>
      <c r="L346" s="5"/>
      <c r="M346" s="5"/>
      <c r="N346" s="5"/>
      <c r="O346" s="5"/>
      <c r="P346" s="48"/>
      <c r="Q346" s="48"/>
    </row>
    <row r="347" spans="1:17" ht="18" x14ac:dyDescent="0.25">
      <c r="A347" s="5"/>
      <c r="B347" s="12">
        <f t="shared" si="58"/>
        <v>46394</v>
      </c>
      <c r="C347" s="64"/>
      <c r="D347" s="25"/>
      <c r="E347" s="25"/>
      <c r="F347" s="25"/>
      <c r="G347" s="16"/>
      <c r="H347" s="16"/>
      <c r="I347" s="16"/>
      <c r="J347" s="16"/>
      <c r="K347" s="69"/>
      <c r="L347" s="5"/>
      <c r="M347" s="5"/>
      <c r="N347" s="5"/>
      <c r="O347" s="5"/>
      <c r="P347" s="48"/>
      <c r="Q347" s="48"/>
    </row>
    <row r="348" spans="1:17" ht="18" x14ac:dyDescent="0.25">
      <c r="A348" s="5"/>
      <c r="B348" s="12">
        <f t="shared" si="58"/>
        <v>46401</v>
      </c>
      <c r="C348" s="64"/>
      <c r="D348" s="25"/>
      <c r="E348" s="25"/>
      <c r="F348" s="25"/>
      <c r="G348" s="16"/>
      <c r="H348" s="16"/>
      <c r="I348" s="16"/>
      <c r="J348" s="16"/>
      <c r="K348" s="69"/>
      <c r="L348" s="5"/>
      <c r="M348" s="5"/>
      <c r="N348" s="5"/>
      <c r="O348" s="5"/>
      <c r="P348" s="48"/>
      <c r="Q348" s="48"/>
    </row>
    <row r="349" spans="1:17" ht="18" x14ac:dyDescent="0.25">
      <c r="A349" s="5"/>
      <c r="B349" s="12">
        <f>SUM(B348+7)</f>
        <v>46408</v>
      </c>
      <c r="C349" s="64"/>
      <c r="D349" s="25"/>
      <c r="E349" s="25"/>
      <c r="F349" s="25"/>
      <c r="G349" s="16"/>
      <c r="H349" s="16"/>
      <c r="I349" s="16"/>
      <c r="J349" s="16"/>
      <c r="K349" s="69"/>
      <c r="L349" s="5"/>
      <c r="M349" s="5"/>
      <c r="N349" s="5"/>
      <c r="O349" s="5"/>
      <c r="P349" s="48"/>
      <c r="Q349" s="48"/>
    </row>
    <row r="350" spans="1:17" ht="18" x14ac:dyDescent="0.25">
      <c r="A350" s="5"/>
      <c r="B350" s="12">
        <f>SUM(B349+7)</f>
        <v>46415</v>
      </c>
      <c r="C350" s="64"/>
      <c r="D350" s="25"/>
      <c r="E350" s="25"/>
      <c r="F350" s="25"/>
      <c r="G350" s="16"/>
      <c r="H350" s="16"/>
      <c r="I350" s="16"/>
      <c r="J350" s="16"/>
      <c r="K350" s="69"/>
      <c r="L350" s="5"/>
      <c r="M350" s="5"/>
      <c r="N350" s="5"/>
      <c r="O350" s="5"/>
      <c r="P350" s="48"/>
      <c r="Q350" s="48"/>
    </row>
    <row r="351" spans="1:17" ht="18" x14ac:dyDescent="0.25">
      <c r="A351" s="5"/>
      <c r="B351" s="12"/>
      <c r="C351" s="64"/>
      <c r="D351" s="25"/>
      <c r="E351" s="25"/>
      <c r="F351" s="25"/>
      <c r="G351" s="16"/>
      <c r="H351" s="16"/>
      <c r="I351" s="16"/>
      <c r="J351" s="16"/>
      <c r="K351" s="69"/>
      <c r="L351" s="5"/>
      <c r="M351" s="5"/>
      <c r="N351" s="5"/>
      <c r="O351" s="5"/>
      <c r="P351" s="48"/>
      <c r="Q351" s="48"/>
    </row>
    <row r="352" spans="1:17" ht="18" x14ac:dyDescent="0.25">
      <c r="A352" s="5"/>
      <c r="B352" s="12"/>
      <c r="C352" s="64"/>
      <c r="D352" s="25"/>
      <c r="E352" s="25"/>
      <c r="F352" s="25"/>
      <c r="G352" s="16"/>
      <c r="H352" s="16"/>
      <c r="I352" s="16"/>
      <c r="J352" s="16"/>
      <c r="K352" s="69"/>
      <c r="L352" s="5"/>
      <c r="M352" s="5"/>
      <c r="N352" s="5"/>
      <c r="O352" s="5"/>
      <c r="P352" s="48"/>
      <c r="Q352" s="48"/>
    </row>
    <row r="353" spans="1:17" ht="18" x14ac:dyDescent="0.25">
      <c r="A353" s="5"/>
      <c r="B353" s="12"/>
      <c r="C353" s="64"/>
      <c r="D353" s="25"/>
      <c r="E353" s="25"/>
      <c r="F353" s="25"/>
      <c r="G353" s="16"/>
      <c r="H353" s="16"/>
      <c r="I353" s="16"/>
      <c r="J353" s="16"/>
      <c r="K353" s="69"/>
      <c r="L353" s="5"/>
      <c r="M353" s="5"/>
      <c r="N353" s="5"/>
      <c r="O353" s="5"/>
      <c r="P353" s="48"/>
      <c r="Q353" s="48"/>
    </row>
    <row r="354" spans="1:17" ht="18" x14ac:dyDescent="0.25">
      <c r="A354" s="5"/>
      <c r="B354" s="12"/>
      <c r="C354" s="64"/>
      <c r="D354" s="25"/>
      <c r="E354" s="25"/>
      <c r="F354" s="25"/>
      <c r="G354" s="16"/>
      <c r="H354" s="16"/>
      <c r="I354" s="16"/>
      <c r="J354" s="16"/>
      <c r="K354" s="69"/>
      <c r="L354" s="5"/>
      <c r="M354" s="5"/>
      <c r="N354" s="5"/>
      <c r="O354" s="5"/>
      <c r="P354" s="48"/>
      <c r="Q354" s="48"/>
    </row>
    <row r="355" spans="1:17" ht="18" x14ac:dyDescent="0.25">
      <c r="A355" s="5"/>
      <c r="B355" s="12"/>
      <c r="C355" s="64"/>
      <c r="D355" s="25"/>
      <c r="E355" s="25"/>
      <c r="F355" s="25"/>
      <c r="G355" s="16"/>
      <c r="H355" s="16"/>
      <c r="I355" s="16"/>
      <c r="J355" s="16"/>
      <c r="K355" s="69"/>
      <c r="L355" s="5"/>
      <c r="M355" s="5"/>
      <c r="N355" s="5"/>
      <c r="O355" s="5"/>
      <c r="P355" s="48"/>
      <c r="Q355" s="48"/>
    </row>
    <row r="356" spans="1:17" ht="18" x14ac:dyDescent="0.25">
      <c r="A356" s="5"/>
      <c r="B356" s="15"/>
      <c r="C356" s="64"/>
      <c r="D356" s="25"/>
      <c r="E356" s="25"/>
      <c r="F356" s="25"/>
      <c r="G356" s="16"/>
      <c r="H356" s="16"/>
      <c r="I356" s="16"/>
      <c r="J356" s="16"/>
      <c r="K356" s="69"/>
      <c r="L356" s="5"/>
      <c r="M356" s="5"/>
      <c r="N356" s="5"/>
      <c r="O356" s="5"/>
      <c r="P356" s="48"/>
      <c r="Q356" s="48"/>
    </row>
    <row r="357" spans="1:17" ht="18" x14ac:dyDescent="0.25">
      <c r="A357" s="5"/>
      <c r="B357" s="15"/>
      <c r="C357" s="64"/>
      <c r="D357" s="25"/>
      <c r="E357" s="25"/>
      <c r="F357" s="25"/>
      <c r="G357" s="16"/>
      <c r="H357" s="16"/>
      <c r="I357" s="16"/>
      <c r="J357" s="16"/>
      <c r="K357" s="69"/>
      <c r="L357" s="5"/>
      <c r="M357" s="5"/>
      <c r="N357" s="5"/>
      <c r="O357" s="5"/>
      <c r="P357" s="48"/>
      <c r="Q357" s="48"/>
    </row>
    <row r="358" spans="1:17" ht="18" x14ac:dyDescent="0.25">
      <c r="A358" s="5"/>
      <c r="B358" s="8"/>
      <c r="C358" s="60"/>
      <c r="D358" s="16"/>
      <c r="E358" s="16"/>
      <c r="F358" s="16"/>
      <c r="G358" s="16"/>
      <c r="H358" s="16"/>
      <c r="I358" s="16"/>
      <c r="J358" s="16"/>
      <c r="K358" s="69"/>
      <c r="L358" s="5"/>
      <c r="M358" s="5"/>
      <c r="N358" s="5"/>
      <c r="O358" s="5"/>
      <c r="P358" s="48"/>
      <c r="Q358" s="48"/>
    </row>
    <row r="359" spans="1:17" ht="18.75" thickBot="1" x14ac:dyDescent="0.3">
      <c r="A359" s="5"/>
      <c r="B359" s="8"/>
      <c r="C359" s="60"/>
      <c r="D359" s="16"/>
      <c r="E359" s="16"/>
      <c r="F359" s="16"/>
      <c r="G359" s="16"/>
      <c r="H359" s="16"/>
      <c r="I359" s="16"/>
      <c r="J359" s="16"/>
      <c r="K359" s="69"/>
      <c r="L359" s="5"/>
      <c r="M359" s="5"/>
      <c r="N359" s="5"/>
      <c r="O359" s="5"/>
      <c r="P359" s="48"/>
      <c r="Q359" s="48"/>
    </row>
    <row r="360" spans="1:17" ht="18.75" thickTop="1" x14ac:dyDescent="0.25">
      <c r="A360" s="22"/>
      <c r="B360" s="22"/>
      <c r="C360" s="65"/>
      <c r="D360" s="20"/>
      <c r="E360" s="20">
        <f>COUNTA(E331:E357)</f>
        <v>3</v>
      </c>
      <c r="F360" s="20">
        <f>COUNTA(F331:F357)</f>
        <v>3</v>
      </c>
      <c r="G360" s="20"/>
      <c r="H360" s="20"/>
      <c r="I360" s="20"/>
      <c r="J360" s="20"/>
    </row>
  </sheetData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0"/>
  <sheetViews>
    <sheetView workbookViewId="0"/>
  </sheetViews>
  <sheetFormatPr defaultRowHeight="15" x14ac:dyDescent="0.25"/>
  <cols>
    <col min="1" max="1" width="27.140625" bestFit="1" customWidth="1"/>
    <col min="2" max="2" width="15.85546875" bestFit="1" customWidth="1"/>
    <col min="3" max="10" width="16.7109375" customWidth="1"/>
    <col min="11" max="11" width="21.5703125" style="66" customWidth="1"/>
    <col min="12" max="12" width="21.5703125" customWidth="1"/>
    <col min="13" max="14" width="14.5703125" customWidth="1"/>
    <col min="15" max="17" width="15.85546875" customWidth="1"/>
  </cols>
  <sheetData>
    <row r="1" spans="1:17" ht="54.75" thickBot="1" x14ac:dyDescent="0.3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3" t="s">
        <v>7</v>
      </c>
      <c r="I1" s="3" t="s">
        <v>4</v>
      </c>
      <c r="J1" s="3" t="s">
        <v>5</v>
      </c>
      <c r="K1" s="63" t="s">
        <v>8</v>
      </c>
      <c r="L1" s="4" t="s">
        <v>9</v>
      </c>
      <c r="M1" s="45" t="s">
        <v>10</v>
      </c>
      <c r="N1" s="45" t="s">
        <v>11</v>
      </c>
      <c r="O1" s="45" t="s">
        <v>12</v>
      </c>
      <c r="P1" s="45" t="s">
        <v>13</v>
      </c>
      <c r="Q1" s="45" t="s">
        <v>14</v>
      </c>
    </row>
    <row r="2" spans="1:17" ht="18" x14ac:dyDescent="0.25">
      <c r="A2" s="5" t="s">
        <v>25</v>
      </c>
      <c r="B2" s="6"/>
      <c r="C2" s="7"/>
      <c r="D2" s="7"/>
      <c r="E2" s="7"/>
      <c r="F2" s="7"/>
      <c r="G2" s="7"/>
      <c r="H2" s="7"/>
      <c r="I2" s="7"/>
      <c r="J2" s="7"/>
      <c r="K2" s="67"/>
      <c r="L2" s="8"/>
      <c r="M2" s="46"/>
      <c r="N2" s="46"/>
      <c r="O2" s="47"/>
      <c r="P2" s="46"/>
      <c r="Q2" s="48"/>
    </row>
    <row r="3" spans="1:17" ht="18" x14ac:dyDescent="0.25">
      <c r="A3" s="8"/>
      <c r="B3" s="9" t="s">
        <v>16</v>
      </c>
      <c r="C3" s="55">
        <f>SUM(D3/11.15)</f>
        <v>44.932735426008968</v>
      </c>
      <c r="D3" s="10">
        <v>501</v>
      </c>
      <c r="E3" s="10"/>
      <c r="F3" s="10"/>
      <c r="G3" s="10"/>
      <c r="H3" s="10"/>
      <c r="I3" s="10"/>
      <c r="J3" s="10"/>
      <c r="K3" s="56">
        <f>C3</f>
        <v>44.932735426008968</v>
      </c>
      <c r="L3" s="11">
        <v>501</v>
      </c>
      <c r="M3" s="49">
        <f>SUM(D3/C3)</f>
        <v>11.15</v>
      </c>
      <c r="N3" s="46" t="e">
        <f>SUM(H3/G3)</f>
        <v>#DIV/0!</v>
      </c>
      <c r="O3" s="49">
        <f>SUM(L3/K3)</f>
        <v>11.15</v>
      </c>
      <c r="P3" s="49">
        <f>SUM((D3+H3)/(C3+G3))</f>
        <v>11.15</v>
      </c>
      <c r="Q3" s="50">
        <f>SUM(L3/K3)</f>
        <v>11.15</v>
      </c>
    </row>
    <row r="4" spans="1:17" ht="18" x14ac:dyDescent="0.25">
      <c r="A4" s="8"/>
      <c r="B4" s="12">
        <v>46282</v>
      </c>
      <c r="C4" s="13">
        <v>42</v>
      </c>
      <c r="D4" s="13">
        <v>506</v>
      </c>
      <c r="E4" s="13"/>
      <c r="F4" s="13" t="s">
        <v>17</v>
      </c>
      <c r="G4" s="13">
        <v>39</v>
      </c>
      <c r="H4" s="13">
        <v>357</v>
      </c>
      <c r="I4" s="13"/>
      <c r="J4" s="13" t="s">
        <v>17</v>
      </c>
      <c r="K4" s="56">
        <f>SUM(C4+G4)</f>
        <v>81</v>
      </c>
      <c r="L4" s="11">
        <f>SUM(D4+H4)</f>
        <v>863</v>
      </c>
      <c r="M4" s="49">
        <f>SUM(D4/C4)</f>
        <v>12.047619047619047</v>
      </c>
      <c r="N4" s="49">
        <f>SUM(H4/G4)</f>
        <v>9.1538461538461533</v>
      </c>
      <c r="O4" s="49">
        <f>SUM(L4/K4)</f>
        <v>10.654320987654321</v>
      </c>
      <c r="P4" s="49">
        <f>SUM((D4+H4)/(C4+G4))</f>
        <v>10.654320987654321</v>
      </c>
      <c r="Q4" s="50">
        <f>SUM((L3+L4)/(K3+K4))</f>
        <v>10.831179005092048</v>
      </c>
    </row>
    <row r="5" spans="1:17" ht="18" x14ac:dyDescent="0.25">
      <c r="A5" s="8"/>
      <c r="B5" s="12">
        <f>SUM(B4+7)</f>
        <v>46289</v>
      </c>
      <c r="C5" s="13">
        <v>30</v>
      </c>
      <c r="D5" s="13">
        <v>322</v>
      </c>
      <c r="E5" s="13"/>
      <c r="F5" s="13" t="s">
        <v>17</v>
      </c>
      <c r="G5" s="13">
        <v>22</v>
      </c>
      <c r="H5" s="13">
        <v>301</v>
      </c>
      <c r="I5" s="13" t="s">
        <v>17</v>
      </c>
      <c r="J5" s="13"/>
      <c r="K5" s="56">
        <f t="shared" ref="K5:L30" si="0">SUM(C5+G5)</f>
        <v>52</v>
      </c>
      <c r="L5" s="11">
        <f t="shared" si="0"/>
        <v>623</v>
      </c>
      <c r="M5" s="49">
        <f t="shared" ref="M5:M30" si="1">SUM(D5/C5)</f>
        <v>10.733333333333333</v>
      </c>
      <c r="N5" s="49">
        <f>SUM(H5/G5)</f>
        <v>13.681818181818182</v>
      </c>
      <c r="O5" s="49">
        <f t="shared" ref="O5:O30" si="2">SUM(L5/K5)</f>
        <v>11.98076923076923</v>
      </c>
      <c r="P5" s="49">
        <f>SUM((D4+D5+H4+H5)/(C4+C5+G4+G5))</f>
        <v>11.172932330827068</v>
      </c>
      <c r="Q5" s="50">
        <f>SUM((L3+L4+L5)/(K3+K4+K5))</f>
        <v>11.167141309004762</v>
      </c>
    </row>
    <row r="6" spans="1:17" ht="18" x14ac:dyDescent="0.25">
      <c r="A6" s="8"/>
      <c r="B6" s="12">
        <f t="shared" ref="B6:B21" si="3">SUM(B5+7)</f>
        <v>46296</v>
      </c>
      <c r="C6" s="13">
        <v>30</v>
      </c>
      <c r="D6" s="13">
        <v>481</v>
      </c>
      <c r="E6" s="13"/>
      <c r="F6" s="13" t="s">
        <v>17</v>
      </c>
      <c r="G6" s="13">
        <v>24</v>
      </c>
      <c r="H6" s="13">
        <v>297</v>
      </c>
      <c r="I6" s="13"/>
      <c r="J6" s="13" t="s">
        <v>17</v>
      </c>
      <c r="K6" s="56">
        <f t="shared" si="0"/>
        <v>54</v>
      </c>
      <c r="L6" s="11">
        <f t="shared" si="0"/>
        <v>778</v>
      </c>
      <c r="M6" s="51">
        <f t="shared" si="1"/>
        <v>16.033333333333335</v>
      </c>
      <c r="N6" s="51">
        <f t="shared" ref="N6:N30" si="4">SUM(H6/G6)</f>
        <v>12.375</v>
      </c>
      <c r="O6" s="51">
        <f t="shared" si="2"/>
        <v>14.407407407407407</v>
      </c>
      <c r="P6" s="49">
        <f>SUM((D4+D5+D6+H4+H5+H6)/(C4+C5+C6+G4+G5+G6))</f>
        <v>12.106951871657754</v>
      </c>
      <c r="Q6" s="50">
        <f>SUM((L3+L4+L5+L6)/(K3+K4+K5+K6))</f>
        <v>11.921559907967749</v>
      </c>
    </row>
    <row r="7" spans="1:17" ht="18" x14ac:dyDescent="0.25">
      <c r="A7" s="8"/>
      <c r="B7" s="12">
        <f t="shared" si="3"/>
        <v>46303</v>
      </c>
      <c r="C7" s="13">
        <v>42</v>
      </c>
      <c r="D7" s="13">
        <v>501</v>
      </c>
      <c r="E7" s="13" t="s">
        <v>17</v>
      </c>
      <c r="F7" s="13"/>
      <c r="G7" s="13">
        <v>31</v>
      </c>
      <c r="H7" s="13">
        <v>349</v>
      </c>
      <c r="I7" s="13" t="s">
        <v>17</v>
      </c>
      <c r="J7" s="13"/>
      <c r="K7" s="56">
        <f t="shared" si="0"/>
        <v>73</v>
      </c>
      <c r="L7" s="11">
        <f t="shared" si="0"/>
        <v>850</v>
      </c>
      <c r="M7" s="51">
        <f t="shared" si="1"/>
        <v>11.928571428571429</v>
      </c>
      <c r="N7" s="51">
        <f t="shared" si="4"/>
        <v>11.258064516129032</v>
      </c>
      <c r="O7" s="51">
        <f t="shared" si="2"/>
        <v>11.643835616438356</v>
      </c>
      <c r="P7" s="49">
        <f>SUM((D4+D5+D6+D7+H4+H5+H6+H7)/(C4+C5+C6+C7+G4+G5+G6+G7))</f>
        <v>11.976923076923077</v>
      </c>
      <c r="Q7" s="50">
        <f>SUM((L3+L4+L5+L6+L7)/(K3+K4+K5+K6+K7))</f>
        <v>11.855073529411763</v>
      </c>
    </row>
    <row r="8" spans="1:17" ht="18" x14ac:dyDescent="0.25">
      <c r="A8" s="8"/>
      <c r="B8" s="12">
        <f t="shared" si="3"/>
        <v>46310</v>
      </c>
      <c r="C8" s="13">
        <v>27</v>
      </c>
      <c r="D8" s="13">
        <v>381</v>
      </c>
      <c r="E8" s="13"/>
      <c r="F8" s="13" t="s">
        <v>17</v>
      </c>
      <c r="G8" s="13">
        <v>18</v>
      </c>
      <c r="H8" s="13">
        <v>333</v>
      </c>
      <c r="I8" s="13"/>
      <c r="J8" s="13" t="s">
        <v>17</v>
      </c>
      <c r="K8" s="56">
        <f t="shared" si="0"/>
        <v>45</v>
      </c>
      <c r="L8" s="11">
        <f t="shared" si="0"/>
        <v>714</v>
      </c>
      <c r="M8" s="51">
        <f t="shared" si="1"/>
        <v>14.111111111111111</v>
      </c>
      <c r="N8" s="51">
        <f t="shared" si="4"/>
        <v>18.5</v>
      </c>
      <c r="O8" s="51">
        <f t="shared" si="2"/>
        <v>15.866666666666667</v>
      </c>
      <c r="P8" s="49">
        <f>SUM((D4+D5+D6+D7+D8+H4+H5+H6+H7+H8)/(C4+C5+C6+C7+C8+G4+G5+G6+G7+G8))</f>
        <v>12.550819672131148</v>
      </c>
      <c r="Q8" s="50">
        <f>SUM((L3+L4+L5+L6+L7+L8)/(K3+K4+K5+K6+K7+K8))</f>
        <v>12.370948933171011</v>
      </c>
    </row>
    <row r="9" spans="1:17" ht="18" x14ac:dyDescent="0.25">
      <c r="A9" s="8"/>
      <c r="B9" s="12">
        <f t="shared" si="3"/>
        <v>46317</v>
      </c>
      <c r="C9" s="13">
        <v>43</v>
      </c>
      <c r="D9" s="13">
        <v>561</v>
      </c>
      <c r="E9" s="13" t="s">
        <v>17</v>
      </c>
      <c r="F9" s="13"/>
      <c r="G9" s="13">
        <v>21</v>
      </c>
      <c r="H9" s="13">
        <v>263</v>
      </c>
      <c r="I9" s="13"/>
      <c r="J9" s="13" t="s">
        <v>17</v>
      </c>
      <c r="K9" s="56">
        <f t="shared" si="0"/>
        <v>64</v>
      </c>
      <c r="L9" s="11">
        <f t="shared" si="0"/>
        <v>824</v>
      </c>
      <c r="M9" s="51">
        <f t="shared" si="1"/>
        <v>13.046511627906977</v>
      </c>
      <c r="N9" s="51">
        <f t="shared" si="4"/>
        <v>12.523809523809524</v>
      </c>
      <c r="O9" s="51">
        <f t="shared" si="2"/>
        <v>12.875</v>
      </c>
      <c r="P9" s="49">
        <f>SUM((D4+D5+D6+D7+D8+D9+H4+H5+H6+H7+H8+H9)/(C4+C5+C6+C7+C8+C9+G4+G5+G6+G7+G8+G9))</f>
        <v>12.607046070460704</v>
      </c>
      <c r="Q9" s="50">
        <f>SUM((L3+L4+L5+L6+L7+L8+L9)/(K3+K4+K5+K6+K7+K8+K9))</f>
        <v>12.448882533285666</v>
      </c>
    </row>
    <row r="10" spans="1:17" ht="18" x14ac:dyDescent="0.25">
      <c r="A10" s="8"/>
      <c r="B10" s="12">
        <f t="shared" si="3"/>
        <v>46324</v>
      </c>
      <c r="C10" s="13"/>
      <c r="D10" s="13"/>
      <c r="E10" s="13"/>
      <c r="F10" s="13"/>
      <c r="G10" s="13"/>
      <c r="H10" s="13"/>
      <c r="I10" s="13"/>
      <c r="J10" s="13"/>
      <c r="K10" s="56">
        <f t="shared" si="0"/>
        <v>0</v>
      </c>
      <c r="L10" s="11">
        <f t="shared" si="0"/>
        <v>0</v>
      </c>
      <c r="M10" s="51" t="e">
        <f t="shared" si="1"/>
        <v>#DIV/0!</v>
      </c>
      <c r="N10" s="51" t="e">
        <f t="shared" si="4"/>
        <v>#DIV/0!</v>
      </c>
      <c r="O10" s="51" t="e">
        <f t="shared" si="2"/>
        <v>#DIV/0!</v>
      </c>
      <c r="P10" s="49">
        <f>SUM((D4+D5+D6+D7+D8+D9+D10+H4+H5+H6+H7+H8+H9+H10)/(C4+C5+C6+C7+C8+C9+C10+G4+G5+G6+G7+G8+G9+G10))</f>
        <v>12.607046070460704</v>
      </c>
      <c r="Q10" s="50">
        <f>SUM((L3+L4+L5+L6+L7+L8+L9+L10)/(K3+K4+K5+K6+K7+K8+K9+K10))</f>
        <v>12.448882533285666</v>
      </c>
    </row>
    <row r="11" spans="1:17" ht="18" x14ac:dyDescent="0.25">
      <c r="A11" s="8"/>
      <c r="B11" s="12">
        <f t="shared" si="3"/>
        <v>46331</v>
      </c>
      <c r="C11" s="13"/>
      <c r="D11" s="13"/>
      <c r="E11" s="13"/>
      <c r="F11" s="13"/>
      <c r="G11" s="13"/>
      <c r="H11" s="13"/>
      <c r="I11" s="13"/>
      <c r="J11" s="13"/>
      <c r="K11" s="56">
        <f t="shared" si="0"/>
        <v>0</v>
      </c>
      <c r="L11" s="11">
        <f t="shared" si="0"/>
        <v>0</v>
      </c>
      <c r="M11" s="51" t="e">
        <f t="shared" si="1"/>
        <v>#DIV/0!</v>
      </c>
      <c r="N11" s="51" t="e">
        <f t="shared" si="4"/>
        <v>#DIV/0!</v>
      </c>
      <c r="O11" s="51" t="e">
        <f t="shared" si="2"/>
        <v>#DIV/0!</v>
      </c>
      <c r="P11" s="49">
        <f>SUM((D4+D5+D6+D7+D8+D9+D10+D11+H4+H5+H6+H7+H8+H9+H10+H11)/(C4+C5+C6+C7+C8+C9+C10+C11+G4+G5+G6+G7+G8+G9+G10+G11))</f>
        <v>12.607046070460704</v>
      </c>
      <c r="Q11" s="50">
        <f>SUM((L3+L4+L5+L6+L7+L8+L9+L10+L11)/(K3+K4+K5+K6+K7+K8+K9+K10+K11))</f>
        <v>12.448882533285666</v>
      </c>
    </row>
    <row r="12" spans="1:17" ht="18" x14ac:dyDescent="0.25">
      <c r="A12" s="8"/>
      <c r="B12" s="12">
        <f t="shared" si="3"/>
        <v>46338</v>
      </c>
      <c r="C12" s="13"/>
      <c r="D12" s="13"/>
      <c r="E12" s="13"/>
      <c r="F12" s="13"/>
      <c r="G12" s="13"/>
      <c r="H12" s="13"/>
      <c r="I12" s="13"/>
      <c r="J12" s="13"/>
      <c r="K12" s="56">
        <f t="shared" si="0"/>
        <v>0</v>
      </c>
      <c r="L12" s="11">
        <f t="shared" si="0"/>
        <v>0</v>
      </c>
      <c r="M12" s="51" t="e">
        <f t="shared" si="1"/>
        <v>#DIV/0!</v>
      </c>
      <c r="N12" s="51" t="e">
        <f t="shared" si="4"/>
        <v>#DIV/0!</v>
      </c>
      <c r="O12" s="51" t="e">
        <f t="shared" si="2"/>
        <v>#DIV/0!</v>
      </c>
      <c r="P12" s="49">
        <f>SUM((D4+D5+D6+D7+D8+D9+D10+D11+D12+H4+H5+H6+H7+H8+H9+H10+H11+H12)/(C4+C5+C6+C7+C8+C9+C10+C11+C12+G4+G5+G6+G7+G8+G9+G10+G11+G12))</f>
        <v>12.607046070460704</v>
      </c>
      <c r="Q12" s="50">
        <f>SUM((L3+L4+L5+L6+L7+L8+L9+L10+L11+L12)/(K3+K4+K5+K6+K7+K8+K9+K10+K11+K12))</f>
        <v>12.448882533285666</v>
      </c>
    </row>
    <row r="13" spans="1:17" ht="18" x14ac:dyDescent="0.25">
      <c r="A13" s="8"/>
      <c r="B13" s="12">
        <f t="shared" si="3"/>
        <v>46345</v>
      </c>
      <c r="C13" s="13"/>
      <c r="D13" s="13"/>
      <c r="E13" s="13"/>
      <c r="F13" s="13"/>
      <c r="G13" s="13"/>
      <c r="H13" s="13"/>
      <c r="I13" s="13"/>
      <c r="J13" s="13"/>
      <c r="K13" s="56">
        <f t="shared" si="0"/>
        <v>0</v>
      </c>
      <c r="L13" s="11">
        <f t="shared" si="0"/>
        <v>0</v>
      </c>
      <c r="M13" s="51" t="e">
        <f t="shared" si="1"/>
        <v>#DIV/0!</v>
      </c>
      <c r="N13" s="51" t="e">
        <f t="shared" si="4"/>
        <v>#DIV/0!</v>
      </c>
      <c r="O13" s="51" t="e">
        <f t="shared" si="2"/>
        <v>#DIV/0!</v>
      </c>
      <c r="P13" s="49">
        <f>SUM((D4+D5+D6+D7+D8+D9+D10+D11+D12+D13+H4+H5+H6+H7+H8+H9+H10+H11+H12+H13)/(C4+C5+C6+C7+C8+C9+C10+C11+C12+C13+G4+G5+G6+G7+G8+G9+G10+G11+G12+G13))</f>
        <v>12.607046070460704</v>
      </c>
      <c r="Q13" s="50">
        <f>SUM((L3+L4+L5+L6+L7+L8+L9+L10+L11+L12+L13)/(K3+K4+K5+K6+K7+K8+K9+K10+K11+K12+K13))</f>
        <v>12.448882533285666</v>
      </c>
    </row>
    <row r="14" spans="1:17" ht="18" x14ac:dyDescent="0.25">
      <c r="A14" s="8"/>
      <c r="B14" s="12">
        <f t="shared" si="3"/>
        <v>46352</v>
      </c>
      <c r="C14" s="13"/>
      <c r="D14" s="13"/>
      <c r="E14" s="13"/>
      <c r="F14" s="13"/>
      <c r="G14" s="13"/>
      <c r="H14" s="13"/>
      <c r="I14" s="13"/>
      <c r="J14" s="13"/>
      <c r="K14" s="56">
        <f t="shared" si="0"/>
        <v>0</v>
      </c>
      <c r="L14" s="11">
        <f t="shared" si="0"/>
        <v>0</v>
      </c>
      <c r="M14" s="51" t="e">
        <f t="shared" si="1"/>
        <v>#DIV/0!</v>
      </c>
      <c r="N14" s="51" t="e">
        <f t="shared" si="4"/>
        <v>#DIV/0!</v>
      </c>
      <c r="O14" s="51" t="e">
        <f t="shared" si="2"/>
        <v>#DIV/0!</v>
      </c>
      <c r="P14" s="49">
        <f>SUM((D4+D5+D6+D7+D8+D9+D10+D11+D12+D13+D14+H4+H5+H6+H7+H8+H9+H10+H11+H12+H13+H14)/(C4+C5+C6+C7+C8+C9+C10+C11+C12+C13+C14+G4+G5+G6+G7+G8+G9+G10+G11+G12+G13+G14))</f>
        <v>12.607046070460704</v>
      </c>
      <c r="Q14" s="50">
        <f>SUM((L3+L4+L5+L6+L7+L8+L9+L10+L11+L12+L13+L14)/(K3+K4+K5+K6+K7+K8+K9+K10+K11+K12+K13+K14))</f>
        <v>12.448882533285666</v>
      </c>
    </row>
    <row r="15" spans="1:17" ht="18" x14ac:dyDescent="0.25">
      <c r="A15" s="8"/>
      <c r="B15" s="12">
        <f t="shared" si="3"/>
        <v>46359</v>
      </c>
      <c r="C15" s="13"/>
      <c r="D15" s="13"/>
      <c r="E15" s="13"/>
      <c r="F15" s="13"/>
      <c r="G15" s="13"/>
      <c r="H15" s="13"/>
      <c r="I15" s="13"/>
      <c r="J15" s="13"/>
      <c r="K15" s="56">
        <f t="shared" si="0"/>
        <v>0</v>
      </c>
      <c r="L15" s="11">
        <f t="shared" si="0"/>
        <v>0</v>
      </c>
      <c r="M15" s="51" t="e">
        <f t="shared" si="1"/>
        <v>#DIV/0!</v>
      </c>
      <c r="N15" s="51" t="e">
        <f t="shared" si="4"/>
        <v>#DIV/0!</v>
      </c>
      <c r="O15" s="51" t="e">
        <f t="shared" si="2"/>
        <v>#DIV/0!</v>
      </c>
      <c r="P15" s="49">
        <f>SUM((D4+D5+D6+D7+D8+D9+D10+D11+D12+D13+D14+D15+H4+H5+H6+H7+H8+H9+H10+H11+H12+H13+H14+H15)/(C4+C5+C6+C7+C8+C9+C10+C11+C12+C13+C14+C15+G4+G5+G6+G7+G8+G9+G10+G11+G12+G13+G14+G15))</f>
        <v>12.607046070460704</v>
      </c>
      <c r="Q15" s="50">
        <f>SUM((L3+L4+L5+L6+L7+L8+L9+L10+L11+L12+L13+L14+L15)/(K3+K4+K5+K6+K7+K8+K9+K10+K11+K12+K13+K14+K15))</f>
        <v>12.448882533285666</v>
      </c>
    </row>
    <row r="16" spans="1:17" ht="18" x14ac:dyDescent="0.25">
      <c r="A16" s="8"/>
      <c r="B16" s="12">
        <f t="shared" si="3"/>
        <v>46366</v>
      </c>
      <c r="C16" s="13"/>
      <c r="D16" s="13"/>
      <c r="E16" s="13"/>
      <c r="F16" s="13"/>
      <c r="G16" s="13"/>
      <c r="H16" s="13"/>
      <c r="I16" s="13"/>
      <c r="J16" s="13"/>
      <c r="K16" s="56">
        <f t="shared" si="0"/>
        <v>0</v>
      </c>
      <c r="L16" s="11">
        <f t="shared" si="0"/>
        <v>0</v>
      </c>
      <c r="M16" s="51" t="e">
        <f t="shared" si="1"/>
        <v>#DIV/0!</v>
      </c>
      <c r="N16" s="51" t="e">
        <f t="shared" si="4"/>
        <v>#DIV/0!</v>
      </c>
      <c r="O16" s="51" t="e">
        <f t="shared" si="2"/>
        <v>#DIV/0!</v>
      </c>
      <c r="P16" s="49">
        <f>SUM((D4+D5+D6+D7+D8+D9+D10+D11+D12+D13+D14+D15+D16+H4+H5+H6+H7+H8+H9+H10+H11+H12+H13+H14+H15+H16)/(C4+C5+C6+C7+C8+C9+C10+C11+C12+C13+C14+C15+C16+G4+G5+G6+G7+G8+G9+G10+G11+G12+G13+G14+G15+G16))</f>
        <v>12.607046070460704</v>
      </c>
      <c r="Q16" s="50">
        <f>SUM((L3+L4+L5+L6+L7+L8+L9+L10+L11+L12+L13+L14+L15+L16)/(K3+K4+K5+K6+K7+K8+K9+K10+K11+K12+K13+K14+K15+K16))</f>
        <v>12.448882533285666</v>
      </c>
    </row>
    <row r="17" spans="1:17" ht="18" x14ac:dyDescent="0.25">
      <c r="A17" s="8"/>
      <c r="B17" s="12">
        <f t="shared" si="3"/>
        <v>46373</v>
      </c>
      <c r="C17" s="13"/>
      <c r="D17" s="13"/>
      <c r="E17" s="13"/>
      <c r="F17" s="13"/>
      <c r="G17" s="13"/>
      <c r="H17" s="13"/>
      <c r="I17" s="13"/>
      <c r="J17" s="13"/>
      <c r="K17" s="56">
        <f t="shared" si="0"/>
        <v>0</v>
      </c>
      <c r="L17" s="11">
        <f t="shared" si="0"/>
        <v>0</v>
      </c>
      <c r="M17" s="51" t="e">
        <f t="shared" si="1"/>
        <v>#DIV/0!</v>
      </c>
      <c r="N17" s="51" t="e">
        <f t="shared" si="4"/>
        <v>#DIV/0!</v>
      </c>
      <c r="O17" s="51" t="e">
        <f t="shared" si="2"/>
        <v>#DIV/0!</v>
      </c>
      <c r="P17" s="49">
        <f>SUM((D4+D5+D6+D7+D8+D9+D10+D11+D12+D13+D14+D15+D16+D17+H4+H5+H6+H7+H8+H9+H10+H11+H12+H13+H14+H15+H16+H17)/(C4+C5+C6+C7+C8+C9+C10+C11+C12+C13+C14+C15+C16+C17+G4+G5+G6+G7+G8+G9+G10+G11+G12+G13+G14+G15+G16+G17))</f>
        <v>12.607046070460704</v>
      </c>
      <c r="Q17" s="50">
        <f>SUM((L3+L4+L5+L6+L7+L8+L9+L10+L11+L12+L13+L14+L15+L16+L17)/(K3+K4+K5+K6+K7+K8+K9+K10+K11+K12+K13+K14+K15+K16+K17))</f>
        <v>12.448882533285666</v>
      </c>
    </row>
    <row r="18" spans="1:17" ht="18" x14ac:dyDescent="0.25">
      <c r="A18" s="8"/>
      <c r="B18" s="12">
        <f t="shared" si="3"/>
        <v>46380</v>
      </c>
      <c r="C18" s="13"/>
      <c r="D18" s="13"/>
      <c r="E18" s="13"/>
      <c r="F18" s="13"/>
      <c r="G18" s="13"/>
      <c r="H18" s="13"/>
      <c r="I18" s="13"/>
      <c r="J18" s="13"/>
      <c r="K18" s="56">
        <f t="shared" si="0"/>
        <v>0</v>
      </c>
      <c r="L18" s="11">
        <f t="shared" si="0"/>
        <v>0</v>
      </c>
      <c r="M18" s="51" t="e">
        <f t="shared" si="1"/>
        <v>#DIV/0!</v>
      </c>
      <c r="N18" s="51" t="e">
        <f t="shared" si="4"/>
        <v>#DIV/0!</v>
      </c>
      <c r="O18" s="51" t="e">
        <f t="shared" si="2"/>
        <v>#DIV/0!</v>
      </c>
      <c r="P18" s="49">
        <f>SUM((D4+D5+D6+D7+D8+D9+D10+D11+D12+D13+D14+D15+D16+D17+D18+H4+H5+H6+H7+H8+H9+H10+H11+H12+H13+H14+H15+H16+H17+H18)/(C4+C5+C6+C7+C8+C9+C10+C11+C12+C13+C14+C15+C16+C17+C18+G4+G5+G6+G7+G8+G9+G10+G11+G12+G13+G14+G15+G16+G17+G18))</f>
        <v>12.607046070460704</v>
      </c>
      <c r="Q18" s="50">
        <f>SUM((L3+L4+L5+L6+L7+L8+L9+L10+L11+L12+L13+L14+L15+L16+L17+L18)/(K3+K4+K5+K6+K7+K8+K9+K10+K11+K12+K13+K14+K15+K16+K17+K18))</f>
        <v>12.448882533285666</v>
      </c>
    </row>
    <row r="19" spans="1:17" ht="18" x14ac:dyDescent="0.25">
      <c r="A19" s="8"/>
      <c r="B19" s="12">
        <f t="shared" si="3"/>
        <v>46387</v>
      </c>
      <c r="C19" s="13"/>
      <c r="D19" s="13"/>
      <c r="E19" s="13"/>
      <c r="F19" s="13"/>
      <c r="G19" s="13"/>
      <c r="H19" s="13"/>
      <c r="I19" s="13"/>
      <c r="J19" s="13"/>
      <c r="K19" s="56">
        <f t="shared" si="0"/>
        <v>0</v>
      </c>
      <c r="L19" s="11">
        <f t="shared" si="0"/>
        <v>0</v>
      </c>
      <c r="M19" s="51" t="e">
        <f t="shared" si="1"/>
        <v>#DIV/0!</v>
      </c>
      <c r="N19" s="51" t="e">
        <f t="shared" si="4"/>
        <v>#DIV/0!</v>
      </c>
      <c r="O19" s="51" t="e">
        <f t="shared" si="2"/>
        <v>#DIV/0!</v>
      </c>
      <c r="P19" s="49">
        <f>SUM((D4+D5+D6+D7+D8+D9+D10+D11+D12+D13+D14+D15+D16+D17+D18+D19+H4+H5+H6+H7+H8+H9+H10+H11+H12+H13+H14+H15+H16+H17+H18+H19)/(C4+C5+C6+C7+C8+C9+C10+C11+C12+C13+C14+C15+C16+C17+C18+C19+G4+G5+G6+G7+G8+G9+G10+G11+G12+G13+G14+G15+G16+G17+G18+G19))</f>
        <v>12.607046070460704</v>
      </c>
      <c r="Q19" s="50">
        <f>SUM((L3+L4+L5+L6+L7+L8+L9+L10+L11+L12+L13+L14+L15+L16+L17+L18+L19)/(K3+K4+K5+K6+K7+K8+K9+K10+K11+K12+K13+K14+K15+K16+K17+K18+K19))</f>
        <v>12.448882533285666</v>
      </c>
    </row>
    <row r="20" spans="1:17" ht="18" x14ac:dyDescent="0.25">
      <c r="A20" s="8"/>
      <c r="B20" s="12">
        <f t="shared" si="3"/>
        <v>46394</v>
      </c>
      <c r="C20" s="13"/>
      <c r="D20" s="13"/>
      <c r="E20" s="13"/>
      <c r="F20" s="13"/>
      <c r="G20" s="13"/>
      <c r="H20" s="13"/>
      <c r="I20" s="13"/>
      <c r="J20" s="13"/>
      <c r="K20" s="56">
        <f t="shared" si="0"/>
        <v>0</v>
      </c>
      <c r="L20" s="11">
        <f t="shared" si="0"/>
        <v>0</v>
      </c>
      <c r="M20" s="51" t="e">
        <f t="shared" si="1"/>
        <v>#DIV/0!</v>
      </c>
      <c r="N20" s="51" t="e">
        <f t="shared" si="4"/>
        <v>#DIV/0!</v>
      </c>
      <c r="O20" s="51" t="e">
        <f t="shared" si="2"/>
        <v>#DIV/0!</v>
      </c>
      <c r="P20" s="49">
        <f>SUM((D4+D5+D6+D7+D8+D9+D10+D11+D12+D13+D14+D15+D16+D17+D18+D19+D20+H4+H5+H6+H7+H8+H9+H10+H11+H12+H13+H14+H15+H16+H17+H18+H19+H20)/(C4+C5+C6+C7+C8+C9+C10+C11+C12+C13+C14+C15+C16+C17+C18+C19+C20+G4+G5+G6+G7+G8+G9+G10+G11+G12+G13+G14+G15+G16+G17+G18+G19+G20))</f>
        <v>12.607046070460704</v>
      </c>
      <c r="Q20" s="50">
        <f>SUM((L3+L4+L5+L6+L7+L8+L9+L10+L11+L12+L13+L14+L15+L16+L17+L18+L19+L20)/(K3+K4+K5+K6+K7+K8+K9+K10+K11+K12+K13+K14+K15+K16+K17+K18+K19+K20))</f>
        <v>12.448882533285666</v>
      </c>
    </row>
    <row r="21" spans="1:17" ht="18" x14ac:dyDescent="0.25">
      <c r="A21" s="8"/>
      <c r="B21" s="12">
        <f t="shared" si="3"/>
        <v>46401</v>
      </c>
      <c r="C21" s="13"/>
      <c r="D21" s="13"/>
      <c r="E21" s="13"/>
      <c r="F21" s="13"/>
      <c r="G21" s="13"/>
      <c r="H21" s="13"/>
      <c r="I21" s="13"/>
      <c r="J21" s="13"/>
      <c r="K21" s="56">
        <f t="shared" si="0"/>
        <v>0</v>
      </c>
      <c r="L21" s="11">
        <f t="shared" si="0"/>
        <v>0</v>
      </c>
      <c r="M21" s="51" t="e">
        <f t="shared" si="1"/>
        <v>#DIV/0!</v>
      </c>
      <c r="N21" s="51" t="e">
        <f t="shared" si="4"/>
        <v>#DIV/0!</v>
      </c>
      <c r="O21" s="51" t="e">
        <f t="shared" si="2"/>
        <v>#DIV/0!</v>
      </c>
      <c r="P21" s="49">
        <f>SUM((D4+D5+D6+D7+D8+D9+D10+D11+D12+D13+D14+D15+D16+D17+D18+D19+D20+D21+H4+H5+H6+H7+H8+H9+H10+H11+H12+H13+H14+H15+H16+H17+H18+H19+H20+H21)/(C4+C5+C6+C7+C8+C9+C10+C11+C12+C13+C14+C15+C16+C17+C18+C19+C20+C21+G4+G5+G6+G7+G8+G9+G10+G11+G12+G13+G14+G15+G16+G17+G18+G19+G20+G21))</f>
        <v>12.607046070460704</v>
      </c>
      <c r="Q21" s="50">
        <f>SUM((L3+L4+L5+L6+L7+L8+L9+L10+L11+L12+L13+L14+L15+L16+L17+L18+L19+L20+L21)/(K3+K4+K5+K6+K7+K8+K9+K10+K11+K12+K13+K14+K15+K16+K17+K18+K19+K20+K21))</f>
        <v>12.448882533285666</v>
      </c>
    </row>
    <row r="22" spans="1:17" ht="18" x14ac:dyDescent="0.25">
      <c r="A22" s="8"/>
      <c r="B22" s="12">
        <f>SUM(B21+7)</f>
        <v>46408</v>
      </c>
      <c r="C22" s="13"/>
      <c r="D22" s="13"/>
      <c r="E22" s="13"/>
      <c r="F22" s="13"/>
      <c r="G22" s="13"/>
      <c r="H22" s="13"/>
      <c r="I22" s="13"/>
      <c r="J22" s="13"/>
      <c r="K22" s="56">
        <f t="shared" si="0"/>
        <v>0</v>
      </c>
      <c r="L22" s="11">
        <f t="shared" si="0"/>
        <v>0</v>
      </c>
      <c r="M22" s="51" t="e">
        <f t="shared" si="1"/>
        <v>#DIV/0!</v>
      </c>
      <c r="N22" s="51" t="e">
        <f t="shared" si="4"/>
        <v>#DIV/0!</v>
      </c>
      <c r="O22" s="51" t="e">
        <f t="shared" si="2"/>
        <v>#DIV/0!</v>
      </c>
      <c r="P22" s="49">
        <f>SUM((D4+D5+D6+D7+D8+D9+D10+D11+D12+D13+D14+D15+D16+D17+D18+D19+D20+D21+D22+H4+H5+H6+H7+H8+H9+H10+H11+H12+H13+H14+H15+H16+H17+H18+H19+H20+H21+H22)/(C4+C5+C6+C7+C8+C9+C10+C11+C12+C13+C14+C15+C16+C17+C18+C19+C20+C21+C22+G4+G5+G6+G7+G8+G9+G10+G11+G12+G13+G14+G15+G16+G17+G18+G19+G20+G21+G22))</f>
        <v>12.607046070460704</v>
      </c>
      <c r="Q22" s="50">
        <f>SUM((L3+L4+L5+L6+L7+L8+L9+L10+L11+L12+L13+L14+L15+L16+L17+L18+L19+L20+L21+L22)/(K3+K4+K5+K6+K7+K8+K9+K10+K11+K12+K13+K14+K15+K16+K17+K18+K19+K20+K21+K22))</f>
        <v>12.448882533285666</v>
      </c>
    </row>
    <row r="23" spans="1:17" ht="18" x14ac:dyDescent="0.25">
      <c r="A23" s="8"/>
      <c r="B23" s="12">
        <f>SUM(B22+7)</f>
        <v>46415</v>
      </c>
      <c r="C23" s="13"/>
      <c r="D23" s="13"/>
      <c r="E23" s="13"/>
      <c r="F23" s="13"/>
      <c r="G23" s="13"/>
      <c r="H23" s="13"/>
      <c r="I23" s="13"/>
      <c r="J23" s="13"/>
      <c r="K23" s="56">
        <f t="shared" si="0"/>
        <v>0</v>
      </c>
      <c r="L23" s="11">
        <f t="shared" si="0"/>
        <v>0</v>
      </c>
      <c r="M23" s="51" t="e">
        <f t="shared" si="1"/>
        <v>#DIV/0!</v>
      </c>
      <c r="N23" s="51" t="e">
        <f t="shared" si="4"/>
        <v>#DIV/0!</v>
      </c>
      <c r="O23" s="51" t="e">
        <f t="shared" si="2"/>
        <v>#DIV/0!</v>
      </c>
      <c r="P23" s="49">
        <f>SUM((D4+D5+D6+D7+D8+D9+D10+D11+D12+D13+D14+D15+D16+D17+D18+D19+D20+D21+D22+D23+H4+H5+H6+H7+H8+H9+H10+H11+H12+H13+H14+H15+H16+H17+H18+H19+H20+H21+H22+H23)/(C4+C5+C6+C7+C8+C9+C10+C11+C12+C13+C14+C15+C16+C17+C18+C19+C20+C21+C22+C23+G4+G5+G6+G7+G8+G9+G10+G11+G12+G13+G14+G15+G16+G17+G18+G19+G20+G21+G22+G23))</f>
        <v>12.607046070460704</v>
      </c>
      <c r="Q23" s="50">
        <f>SUM((L3+L4+L5+L6+L7+L8+L9+L10+L11+L12+L13+L14+L15+L16+L17+L18+L19+L20+L21+L22+L23)/(K3+K4+K5+K6+K7+K8+K9+K10+K11+K12+K13+K14+K15+K16+K17+K18+K19+K20+K21+K22+K23))</f>
        <v>12.448882533285666</v>
      </c>
    </row>
    <row r="24" spans="1:17" ht="18" x14ac:dyDescent="0.25">
      <c r="A24" s="8"/>
      <c r="B24" s="12"/>
      <c r="C24" s="13"/>
      <c r="D24" s="13"/>
      <c r="E24" s="13"/>
      <c r="F24" s="13"/>
      <c r="G24" s="13"/>
      <c r="H24" s="13"/>
      <c r="I24" s="13"/>
      <c r="J24" s="13"/>
      <c r="K24" s="56">
        <f t="shared" si="0"/>
        <v>0</v>
      </c>
      <c r="L24" s="11">
        <f t="shared" si="0"/>
        <v>0</v>
      </c>
      <c r="M24" s="51" t="e">
        <f t="shared" si="1"/>
        <v>#DIV/0!</v>
      </c>
      <c r="N24" s="51" t="e">
        <f t="shared" si="4"/>
        <v>#DIV/0!</v>
      </c>
      <c r="O24" s="51" t="e">
        <f t="shared" si="2"/>
        <v>#DIV/0!</v>
      </c>
      <c r="P24" s="49">
        <f>SUM((D4+D5+D6+D7+D8+D9+D10+D11+D12+D13+D14+D15+D16+D17+D18+D19+D20+D21+D22+D23+D24+H4+H5+H6+H7+H8+H9+H10+H11+H12+H13+H14+H15+H16+H17+H18+H19+H20+H21+H22+H23+H24)/(C4+C5+C6+C7+C8+C9+C10+C11+C12+C13+C14+C15+C16+C17+C18+C19+C20+C21+C22+C23+C24+G4+G5+G6+G7+G8+G9+G10+G11+G12+G13+G14+G15+G16+G17+G18+G19+G20+G21+G22+G23+G24))</f>
        <v>12.607046070460704</v>
      </c>
      <c r="Q24" s="50">
        <f>SUM((L3+L4+L5+L6+L7+L8+L9+L10+L11+L12+L13+L14+L15+L16+L17+L18+L19+L20+L21+L22+L23+L24)/(K3+K4+K5+K6+K7+K8+K9+K10+K11+K12+K13+K14+K15+K16+K17+K18+K19+K20+K21+K22+K23+K24))</f>
        <v>12.448882533285666</v>
      </c>
    </row>
    <row r="25" spans="1:17" ht="18" x14ac:dyDescent="0.25">
      <c r="A25" s="8"/>
      <c r="B25" s="12"/>
      <c r="C25" s="13"/>
      <c r="D25" s="13"/>
      <c r="E25" s="13"/>
      <c r="F25" s="13"/>
      <c r="G25" s="13"/>
      <c r="H25" s="13"/>
      <c r="I25" s="13"/>
      <c r="J25" s="13"/>
      <c r="K25" s="56">
        <f t="shared" si="0"/>
        <v>0</v>
      </c>
      <c r="L25" s="11">
        <f t="shared" si="0"/>
        <v>0</v>
      </c>
      <c r="M25" s="51" t="e">
        <f t="shared" si="1"/>
        <v>#DIV/0!</v>
      </c>
      <c r="N25" s="51" t="e">
        <f t="shared" si="4"/>
        <v>#DIV/0!</v>
      </c>
      <c r="O25" s="51" t="e">
        <f t="shared" si="2"/>
        <v>#DIV/0!</v>
      </c>
      <c r="P25" s="49">
        <f>SUM((D4+D5+D6+D7+D8+D9+D10+D11+D12+D13+D14+D15+D16+D17+D18+D19+D20+D21+D22+D23+D24+D25+H4+H5+H6+H7+H8+H9+H10+H11+H12+H13+H14+H15+H16+H17+H18+H19+H20+H21+H22+H23+H24+H25)/(C4+C5+C6+C7+C8+C9+C10+C11+C12+C13+C14+C15+C16+C17+C18+C19+C20+C21+C22+C23+C24+C25+G4+G5+G6+G7+G8+G9+G10+G11+G12+G13+G14+G15+G16+G17+G18+G19+G20+G21+G22+G23+G24+G25))</f>
        <v>12.607046070460704</v>
      </c>
      <c r="Q25" s="50">
        <f>SUM((L3+L4+L5+L6+L7+L8+L9+L10+L11+L12+L13+L14+L15+L16+L17+L18+L19+L20+L21+L22+L23+L24+L25)/(K3+K4+K5+K6+K7+K8+K9+K10+K11+K12+K13+K14+K15+K16+K17+K18+K19+K20+K21+K22+K23+K24+K25))</f>
        <v>12.448882533285666</v>
      </c>
    </row>
    <row r="26" spans="1:17" ht="18" x14ac:dyDescent="0.25">
      <c r="A26" s="8"/>
      <c r="B26" s="12"/>
      <c r="C26" s="13"/>
      <c r="D26" s="13"/>
      <c r="E26" s="13"/>
      <c r="F26" s="13"/>
      <c r="G26" s="13"/>
      <c r="H26" s="13"/>
      <c r="I26" s="13"/>
      <c r="J26" s="13"/>
      <c r="K26" s="56">
        <f t="shared" si="0"/>
        <v>0</v>
      </c>
      <c r="L26" s="11">
        <f t="shared" si="0"/>
        <v>0</v>
      </c>
      <c r="M26" s="51" t="e">
        <f t="shared" si="1"/>
        <v>#DIV/0!</v>
      </c>
      <c r="N26" s="51" t="e">
        <f t="shared" si="4"/>
        <v>#DIV/0!</v>
      </c>
      <c r="O26" s="51" t="e">
        <f t="shared" si="2"/>
        <v>#DIV/0!</v>
      </c>
      <c r="P26" s="49">
        <f>SUM((D4+D5+D6+D7+D8+D9+D10+D11+D12+D13+D14+D15+D16+D17+D18+D19+D20+D21+D22+D23+D24+D25+D26+H4+H5+H6+H7+H8+H9+H10+H11+H12+H13+H14+H15+H16+H17+H18+H19+H20+H21+H22+H23+H24+H25+H26)/(C4+C5+C6+C7+C8+C9+C10+C11+C12+C13+C14+C15+C16+C17+C18+C19+C20+C21+C22+C23+C24+C25+C26+G4+G5+G6+G7+G8+G9+G10+G11+G12+G13+G14+G15+G16+G17+G18+G19+G20+G21+G22+G23+G24+G25+G26))</f>
        <v>12.607046070460704</v>
      </c>
      <c r="Q26" s="50">
        <f>SUM((L3+L4+L5+L6+L7+L8+L9+L10+L11+L12+L13+L14+L15+L16+L17+L18+L19+L20+L21+L22+L23+L24+L25+L26)/(K3+K4+K5+K6+K7+K8+K9+K10+K11+K12+K13+K14+K15+K16+K17+K18+K19+K20+K21+K22+K23+K24+K25+K26))</f>
        <v>12.448882533285666</v>
      </c>
    </row>
    <row r="27" spans="1:17" ht="18" x14ac:dyDescent="0.25">
      <c r="A27" s="8"/>
      <c r="B27" s="12"/>
      <c r="C27" s="13"/>
      <c r="D27" s="13"/>
      <c r="E27" s="13"/>
      <c r="F27" s="13"/>
      <c r="G27" s="13"/>
      <c r="H27" s="13"/>
      <c r="I27" s="13"/>
      <c r="J27" s="13"/>
      <c r="K27" s="56">
        <f t="shared" si="0"/>
        <v>0</v>
      </c>
      <c r="L27" s="11">
        <f t="shared" si="0"/>
        <v>0</v>
      </c>
      <c r="M27" s="51" t="e">
        <f t="shared" si="1"/>
        <v>#DIV/0!</v>
      </c>
      <c r="N27" s="51" t="e">
        <f t="shared" si="4"/>
        <v>#DIV/0!</v>
      </c>
      <c r="O27" s="51" t="e">
        <f t="shared" si="2"/>
        <v>#DIV/0!</v>
      </c>
      <c r="P27" s="49">
        <f>SUM((D4+D5+D6+D7+D8+D9+D10+D11+D12+D13+D14+D15+D16+D17+D18+D19+D20+D21+D22+D23+D24+D25+D26+D27+H4+H5+H6+H7+H8+H9+H10+H11+H12+H13+H14+H15+H16+H17+H18+H19+H20+H21+H22+H23+H24+H25+H26+H27)/(C4+C5+C6+C7+C8+C9+C10+C11+C12+C13+C14+C15+C16+C17+C18+C19+C20+C21+C22+C23+C24+C25+C26+C27+G4+G5+G6+G7+G8+G9+G10+G11+G12+G13+G14+G15+G16+G17+G18+G19+G20+G21+G22+G23+G24+G25+G26+G27))</f>
        <v>12.607046070460704</v>
      </c>
      <c r="Q27" s="50">
        <f>SUM((L3+L4+L5+L6+L7+L8+L9+L10+L11+L12+L13+L14+L15+L16+L17+L18+L19+L20+L21+L22+L23+L24+L25+L26+L27)/(K3+K4+K5+K6+K7+K8+K9+K10+K11+K12+K13+K14+K15+K16+K17+K18+K19+K20+K21+K22+K23+K24+K25+K26+K27))</f>
        <v>12.448882533285666</v>
      </c>
    </row>
    <row r="28" spans="1:17" ht="18" x14ac:dyDescent="0.25">
      <c r="A28" s="8"/>
      <c r="B28" s="12"/>
      <c r="C28" s="13"/>
      <c r="D28" s="13"/>
      <c r="E28" s="13"/>
      <c r="F28" s="13"/>
      <c r="G28" s="13"/>
      <c r="H28" s="13"/>
      <c r="I28" s="13"/>
      <c r="J28" s="13"/>
      <c r="K28" s="56">
        <f t="shared" si="0"/>
        <v>0</v>
      </c>
      <c r="L28" s="11">
        <f t="shared" si="0"/>
        <v>0</v>
      </c>
      <c r="M28" s="51" t="e">
        <f t="shared" si="1"/>
        <v>#DIV/0!</v>
      </c>
      <c r="N28" s="51" t="e">
        <f t="shared" si="4"/>
        <v>#DIV/0!</v>
      </c>
      <c r="O28" s="51" t="e">
        <f t="shared" si="2"/>
        <v>#DIV/0!</v>
      </c>
      <c r="P28" s="49">
        <f>SUM((D4+D5+D6+D7+D8+D9+D10+D11+D12+D13+D14+D15+D16+D17+D18+D19+D20+D21+D22+D23+D24+D25+D26+D27+D28+H4+H5+H6+H7+H8+H9+H10+H11+H12+H13+H14+H15+H16+H17+H18+H19+H20+H21+H22+H23+H24+H25+H26+H27+H28)/(C4+C5+C6+C7+C8+C9+C10+C11+C12+C13+C14+C15+C16+C17+C18+C19+C20+C21+C22+C23+C24+C25+C26+C27+C28+G4+G5+G6+G7+G8+G9+G10+G11+G12+G13+G14+G15+G16+G17+G18+G19+G20+G21+G22+G23+G24+G25+G26+G27+G28))</f>
        <v>12.607046070460704</v>
      </c>
      <c r="Q28" s="50">
        <f>SUM((L3+L4+L5+L6+L7+L8+L9+L10+L11+L12+L13+L14+L15+L16+L17+L18+L19+L20+L21+L22+L23+L24+L25+L26+L27+L28)/(K3+K4+K5+K6+K7+K8+K9+K10+K11+K12+K13+K14+K15+K16+K17+K18+K19+K20+K21+K22+K23+K24+K25+K26+K27+K28))</f>
        <v>12.448882533285666</v>
      </c>
    </row>
    <row r="29" spans="1:17" ht="18" x14ac:dyDescent="0.25">
      <c r="A29" s="8"/>
      <c r="B29" s="15"/>
      <c r="C29" s="13"/>
      <c r="D29" s="13"/>
      <c r="E29" s="13"/>
      <c r="F29" s="13"/>
      <c r="G29" s="13"/>
      <c r="H29" s="13"/>
      <c r="I29" s="13"/>
      <c r="J29" s="13"/>
      <c r="K29" s="56">
        <f t="shared" si="0"/>
        <v>0</v>
      </c>
      <c r="L29" s="11">
        <f t="shared" si="0"/>
        <v>0</v>
      </c>
      <c r="M29" s="51" t="e">
        <f t="shared" si="1"/>
        <v>#DIV/0!</v>
      </c>
      <c r="N29" s="51" t="e">
        <f t="shared" si="4"/>
        <v>#DIV/0!</v>
      </c>
      <c r="O29" s="51" t="e">
        <f t="shared" si="2"/>
        <v>#DIV/0!</v>
      </c>
      <c r="P29" s="49">
        <f>SUM((D4+D5+D6+D7+D8+D9+D10+D11+D12+D13+D14+D15+D16+D17+D18+D19+D20+D21+D22+D23+D24+D25+D26+D27+D28+D29+H4+H5+H6+H7+H8+H9+H10+H11+H12+H13+H14+H15+H16+H17+H18+H19+H20+H21+H22+H23+H24+H25+H26+H27+H28+H29)/(C4+C5+C6+C7+C8+C9+C10+C11+C12+C13+C14+C15+C16+C17+C18+C19+C20+C21+C22+C23+C24+C25+C26+C27+C28+C29+G4+G5+G6+G7+G8+G9+G10+G11+G12+G13+G14+G15+G16+G17+G18+G19+G20+G21+G22+G23+G24+G25+G26+G27+G28+G29))</f>
        <v>12.607046070460704</v>
      </c>
      <c r="Q29" s="50">
        <f>SUM((L3+L4+L5+L6+L7+L8+L9+L10+L11+L12+L13+L14+L15+L16+L17+L18+L19+L20+L21+L22+L23+L24+L25+L26+L27+L28+L29)/(K3+K4+K5+K6+K7+K8+K9+K10+K11+K12+K13+K14+K15+K16+K17+K18+K19+K20+K21+K22+K23+K24+K25+K26+K27+K28+K29))</f>
        <v>12.448882533285666</v>
      </c>
    </row>
    <row r="30" spans="1:17" ht="18" x14ac:dyDescent="0.25">
      <c r="A30" s="8"/>
      <c r="B30" s="15"/>
      <c r="C30" s="13"/>
      <c r="D30" s="13"/>
      <c r="E30" s="13"/>
      <c r="F30" s="13"/>
      <c r="G30" s="13"/>
      <c r="H30" s="13"/>
      <c r="I30" s="13"/>
      <c r="J30" s="13"/>
      <c r="K30" s="56">
        <f t="shared" si="0"/>
        <v>0</v>
      </c>
      <c r="L30" s="11">
        <f t="shared" si="0"/>
        <v>0</v>
      </c>
      <c r="M30" s="51" t="e">
        <f t="shared" si="1"/>
        <v>#DIV/0!</v>
      </c>
      <c r="N30" s="51" t="e">
        <f t="shared" si="4"/>
        <v>#DIV/0!</v>
      </c>
      <c r="O30" s="51" t="e">
        <f t="shared" si="2"/>
        <v>#DIV/0!</v>
      </c>
      <c r="P30" s="49">
        <f>SUM((D4+D5+D6+D7+D8+D9+D10+D11+D12+D13+D14+D15+D16+D17+D18+D19+D20+D21+D22+D23+D24+D25+D26+D27+D28+D29+D30+H4+H5+H6+H7+H8+H9+H10+H11+H12+H13+H14+H15+H16+H17+H18+H19+H20+H21+H22+H23+H24+H25+H26+H27+H28+H29+H30)/(C4+C5+C6+C7+C8+C9+C10+C11+C12+C13+C14+C15+C16+C17+C18+C19+C20+C21+C22+C23+C24+C25+C26+C27+C28+C29+C30+G4+G5+G6+G7+G8+G9+G10+G11+G12+G13+G14+G15+G16+G17+G18+G19+G20+G21+G22+G23+G24+G25+G26+G27+G28+G29+G30))</f>
        <v>12.607046070460704</v>
      </c>
      <c r="Q30" s="50">
        <f>SUM((L3+L4+L5+L6+L7+L8+L9+L10+L11+L12+L13+L14+L15+L16+L17+L18+L19+L20+L21+L22+L23+L24+L25+L26+L27+L28+L29+L30)/(K3+K4+K5+K6+K7+K8+K9+K10+K11+K12+K13+K14+K15+K16+K17+K18+K19+K20+K21+K22+K23+K24+K25+K26+K27+K28+K29+K30))</f>
        <v>12.448882533285666</v>
      </c>
    </row>
    <row r="31" spans="1:17" ht="18" x14ac:dyDescent="0.25">
      <c r="A31" s="8"/>
      <c r="B31" s="8"/>
      <c r="C31" s="16"/>
      <c r="D31" s="16"/>
      <c r="E31" s="16"/>
      <c r="F31" s="16"/>
      <c r="G31" s="16"/>
      <c r="H31" s="16"/>
      <c r="I31" s="16"/>
      <c r="J31" s="16"/>
      <c r="K31" s="67"/>
      <c r="L31" s="8"/>
      <c r="M31" s="46"/>
      <c r="N31" s="46"/>
      <c r="O31" s="46"/>
      <c r="P31" s="46"/>
      <c r="Q31" s="48"/>
    </row>
    <row r="32" spans="1:17" ht="18.75" thickBot="1" x14ac:dyDescent="0.3">
      <c r="A32" s="8"/>
      <c r="B32" s="8"/>
      <c r="C32" s="14"/>
      <c r="D32" s="14"/>
      <c r="E32" s="14"/>
      <c r="F32" s="14"/>
      <c r="G32" s="14"/>
      <c r="H32" s="14"/>
      <c r="I32" s="14"/>
      <c r="J32" s="14"/>
      <c r="K32" s="67"/>
      <c r="L32" s="8"/>
      <c r="M32" s="46"/>
      <c r="N32" s="46"/>
      <c r="O32" s="46"/>
      <c r="P32" s="46"/>
      <c r="Q32" s="48"/>
    </row>
    <row r="33" spans="1:17" ht="19.5" thickTop="1" thickBot="1" x14ac:dyDescent="0.3">
      <c r="A33" s="17" t="s">
        <v>18</v>
      </c>
      <c r="B33" s="19"/>
      <c r="C33" s="70">
        <f>Q30</f>
        <v>12.448882533285666</v>
      </c>
      <c r="D33" s="20"/>
      <c r="E33" s="20">
        <f>COUNTA(E4:E30)</f>
        <v>2</v>
      </c>
      <c r="F33" s="20">
        <f t="shared" ref="F33:J33" si="5">COUNTA(F4:F30)</f>
        <v>4</v>
      </c>
      <c r="G33" s="20"/>
      <c r="H33" s="20"/>
      <c r="I33" s="20">
        <f t="shared" si="5"/>
        <v>2</v>
      </c>
      <c r="J33" s="20">
        <f t="shared" si="5"/>
        <v>4</v>
      </c>
      <c r="K33" s="68">
        <f>SUM(K3:K30)</f>
        <v>413.932735426009</v>
      </c>
      <c r="L33" s="68">
        <f>SUM(L3:L30)</f>
        <v>5153</v>
      </c>
      <c r="M33" s="52"/>
      <c r="N33" s="52"/>
      <c r="O33" s="53"/>
      <c r="P33" s="53"/>
      <c r="Q33" s="48"/>
    </row>
    <row r="34" spans="1:17" ht="18" x14ac:dyDescent="0.25">
      <c r="A34" s="5"/>
      <c r="B34" s="28"/>
      <c r="C34" s="16"/>
      <c r="D34" s="16"/>
      <c r="E34" s="16"/>
      <c r="F34" s="16"/>
      <c r="G34" s="16"/>
      <c r="H34" s="16"/>
      <c r="I34" s="16"/>
      <c r="J34" s="16"/>
      <c r="K34" s="69"/>
      <c r="L34" s="5"/>
      <c r="M34" s="48"/>
      <c r="N34" s="48"/>
      <c r="O34" s="48"/>
      <c r="P34" s="48"/>
      <c r="Q34" s="48"/>
    </row>
    <row r="35" spans="1:17" ht="18" x14ac:dyDescent="0.25">
      <c r="A35" s="28" t="s">
        <v>24</v>
      </c>
      <c r="B35" s="28"/>
      <c r="C35" s="16"/>
      <c r="D35" s="16"/>
      <c r="E35" s="16"/>
      <c r="F35" s="16"/>
      <c r="G35" s="16"/>
      <c r="H35" s="16"/>
      <c r="I35" s="16"/>
      <c r="J35" s="16"/>
      <c r="K35" s="69"/>
      <c r="L35" s="5"/>
      <c r="M35" s="48"/>
      <c r="N35" s="48"/>
      <c r="O35" s="48"/>
      <c r="P35" s="48"/>
      <c r="Q35" s="48"/>
    </row>
    <row r="36" spans="1:17" ht="18" x14ac:dyDescent="0.25">
      <c r="A36" s="28"/>
      <c r="B36" s="9" t="s">
        <v>16</v>
      </c>
      <c r="C36" s="55">
        <f>SUM(D36/8.75)</f>
        <v>57.25714285714286</v>
      </c>
      <c r="D36" s="10">
        <v>501</v>
      </c>
      <c r="E36" s="10"/>
      <c r="F36" s="10"/>
      <c r="G36" s="10"/>
      <c r="H36" s="10"/>
      <c r="I36" s="10"/>
      <c r="J36" s="10"/>
      <c r="K36" s="56">
        <f>C36</f>
        <v>57.25714285714286</v>
      </c>
      <c r="L36" s="11">
        <v>501</v>
      </c>
      <c r="M36" s="49">
        <f>SUM(D36/C36)</f>
        <v>8.75</v>
      </c>
      <c r="N36" s="46" t="e">
        <f>SUM(H36/G36)</f>
        <v>#DIV/0!</v>
      </c>
      <c r="O36" s="49">
        <f>SUM(L36/K36)</f>
        <v>8.75</v>
      </c>
      <c r="P36" s="49">
        <f>SUM((D36+H36)/(C36+G36))</f>
        <v>8.75</v>
      </c>
      <c r="Q36" s="50">
        <f>SUM(L36/K36)</f>
        <v>8.75</v>
      </c>
    </row>
    <row r="37" spans="1:17" ht="18" x14ac:dyDescent="0.25">
      <c r="A37" s="8"/>
      <c r="B37" s="12">
        <v>46282</v>
      </c>
      <c r="C37" s="13">
        <v>47</v>
      </c>
      <c r="D37" s="13">
        <v>501</v>
      </c>
      <c r="E37" s="13" t="s">
        <v>17</v>
      </c>
      <c r="F37" s="13"/>
      <c r="G37" s="13">
        <v>27</v>
      </c>
      <c r="H37" s="13">
        <v>283</v>
      </c>
      <c r="I37" s="13"/>
      <c r="J37" s="13" t="s">
        <v>17</v>
      </c>
      <c r="K37" s="56">
        <f>SUM(C37+G37)</f>
        <v>74</v>
      </c>
      <c r="L37" s="11">
        <f>SUM(D37+H37)</f>
        <v>784</v>
      </c>
      <c r="M37" s="49">
        <f>SUM(D37/C37)</f>
        <v>10.659574468085106</v>
      </c>
      <c r="N37" s="49">
        <f>SUM(H37/G37)</f>
        <v>10.481481481481481</v>
      </c>
      <c r="O37" s="49">
        <f>SUM(L37/K37)</f>
        <v>10.594594594594595</v>
      </c>
      <c r="P37" s="49">
        <f>SUM((D37+H37)/(C37+G37))</f>
        <v>10.594594594594595</v>
      </c>
      <c r="Q37" s="50">
        <f>SUM((L36+L37)/(K36+K37))</f>
        <v>9.7899434044405744</v>
      </c>
    </row>
    <row r="38" spans="1:17" ht="18" x14ac:dyDescent="0.25">
      <c r="A38" s="8"/>
      <c r="B38" s="12">
        <f>SUM(B37+7)</f>
        <v>46289</v>
      </c>
      <c r="C38" s="13">
        <v>48</v>
      </c>
      <c r="D38" s="13">
        <v>495</v>
      </c>
      <c r="E38" s="13"/>
      <c r="F38" s="13" t="s">
        <v>17</v>
      </c>
      <c r="G38" s="13">
        <v>51</v>
      </c>
      <c r="H38" s="13">
        <v>297</v>
      </c>
      <c r="I38" s="13"/>
      <c r="J38" s="13" t="s">
        <v>17</v>
      </c>
      <c r="K38" s="56">
        <f t="shared" ref="K38:L63" si="6">SUM(C38+G38)</f>
        <v>99</v>
      </c>
      <c r="L38" s="11">
        <f t="shared" si="6"/>
        <v>792</v>
      </c>
      <c r="M38" s="49">
        <f t="shared" ref="M38:M63" si="7">SUM(D38/C38)</f>
        <v>10.3125</v>
      </c>
      <c r="N38" s="49">
        <f>SUM(H38/G38)</f>
        <v>5.8235294117647056</v>
      </c>
      <c r="O38" s="49">
        <f t="shared" ref="O38:O63" si="8">SUM(L38/K38)</f>
        <v>8</v>
      </c>
      <c r="P38" s="49">
        <f>SUM((D37+D38+H37+H38)/(C37+C38+G37+G38))</f>
        <v>9.1098265895953752</v>
      </c>
      <c r="Q38" s="50">
        <f>SUM((L36+L37+L38)/(K36+K37+K38))</f>
        <v>9.0203499193448309</v>
      </c>
    </row>
    <row r="39" spans="1:17" ht="18" x14ac:dyDescent="0.25">
      <c r="A39" s="8"/>
      <c r="B39" s="12">
        <f t="shared" ref="B39:B54" si="9">SUM(B38+7)</f>
        <v>46296</v>
      </c>
      <c r="C39" s="13">
        <v>45</v>
      </c>
      <c r="D39" s="13">
        <v>491</v>
      </c>
      <c r="E39" s="13"/>
      <c r="F39" s="13" t="s">
        <v>17</v>
      </c>
      <c r="G39" s="13">
        <v>36</v>
      </c>
      <c r="H39" s="13">
        <v>333</v>
      </c>
      <c r="I39" s="13"/>
      <c r="J39" s="13" t="s">
        <v>17</v>
      </c>
      <c r="K39" s="56">
        <f t="shared" si="6"/>
        <v>81</v>
      </c>
      <c r="L39" s="11">
        <f t="shared" si="6"/>
        <v>824</v>
      </c>
      <c r="M39" s="51">
        <f t="shared" si="7"/>
        <v>10.911111111111111</v>
      </c>
      <c r="N39" s="51">
        <f t="shared" ref="N39:N63" si="10">SUM(H39/G39)</f>
        <v>9.25</v>
      </c>
      <c r="O39" s="51">
        <f t="shared" si="8"/>
        <v>10.17283950617284</v>
      </c>
      <c r="P39" s="49">
        <f>SUM((D37+D38+D39+H37+H38+H39)/(C37+C38+C39+G37+G38+G39))</f>
        <v>9.4488188976377945</v>
      </c>
      <c r="Q39" s="50">
        <f>SUM((L36+L37+L38+L39)/(K36+K37+K38+K39))</f>
        <v>9.3202680374518074</v>
      </c>
    </row>
    <row r="40" spans="1:17" ht="18" x14ac:dyDescent="0.25">
      <c r="A40" s="8"/>
      <c r="B40" s="12">
        <f t="shared" si="9"/>
        <v>46303</v>
      </c>
      <c r="C40" s="13">
        <v>54</v>
      </c>
      <c r="D40" s="13">
        <v>559</v>
      </c>
      <c r="E40" s="13"/>
      <c r="F40" s="13" t="s">
        <v>17</v>
      </c>
      <c r="G40" s="13">
        <v>27</v>
      </c>
      <c r="H40" s="13">
        <v>301</v>
      </c>
      <c r="I40" s="13" t="s">
        <v>17</v>
      </c>
      <c r="J40" s="13"/>
      <c r="K40" s="56">
        <f t="shared" si="6"/>
        <v>81</v>
      </c>
      <c r="L40" s="11">
        <f t="shared" si="6"/>
        <v>860</v>
      </c>
      <c r="M40" s="51">
        <f t="shared" si="7"/>
        <v>10.351851851851851</v>
      </c>
      <c r="N40" s="51">
        <f t="shared" si="10"/>
        <v>11.148148148148149</v>
      </c>
      <c r="O40" s="51">
        <f t="shared" si="8"/>
        <v>10.617283950617283</v>
      </c>
      <c r="P40" s="49">
        <f>SUM((D37+D38+D39+D40+H37+H38+H39+H40)/(C37+C38+C39+C40+G37+G38+G39+G40))</f>
        <v>9.7313432835820901</v>
      </c>
      <c r="Q40" s="50">
        <f>SUM((L36+L37+L38+L39+L40)/(K36+K37+K38+K39+K40))</f>
        <v>9.5880981863209271</v>
      </c>
    </row>
    <row r="41" spans="1:17" ht="18" x14ac:dyDescent="0.25">
      <c r="A41" s="8"/>
      <c r="B41" s="12">
        <f t="shared" si="9"/>
        <v>46310</v>
      </c>
      <c r="C41" s="13">
        <v>44</v>
      </c>
      <c r="D41" s="13">
        <v>501</v>
      </c>
      <c r="E41" s="13" t="s">
        <v>17</v>
      </c>
      <c r="F41" s="13"/>
      <c r="G41" s="13">
        <v>27</v>
      </c>
      <c r="H41" s="13">
        <v>294</v>
      </c>
      <c r="I41" s="13"/>
      <c r="J41" s="13" t="s">
        <v>17</v>
      </c>
      <c r="K41" s="56">
        <f t="shared" si="6"/>
        <v>71</v>
      </c>
      <c r="L41" s="11">
        <f t="shared" si="6"/>
        <v>795</v>
      </c>
      <c r="M41" s="51">
        <f t="shared" si="7"/>
        <v>11.386363636363637</v>
      </c>
      <c r="N41" s="51">
        <f t="shared" si="10"/>
        <v>10.888888888888889</v>
      </c>
      <c r="O41" s="51">
        <f t="shared" si="8"/>
        <v>11.19718309859155</v>
      </c>
      <c r="P41" s="49">
        <f>SUM((D37+D38+D39+D40+D41+H37+H38+H39+H40+H41)/(C37+C38+C39+C40+C41+G37+G38+G39+G40+G41))</f>
        <v>9.9876847290640391</v>
      </c>
      <c r="Q41" s="50">
        <f>SUM((L36+L37+L38+L39+L40+L41)/(K36+K37+K38+K39+K40+K41))</f>
        <v>9.8347107438016526</v>
      </c>
    </row>
    <row r="42" spans="1:17" ht="18" x14ac:dyDescent="0.25">
      <c r="A42" s="8"/>
      <c r="B42" s="12">
        <f t="shared" si="9"/>
        <v>46317</v>
      </c>
      <c r="C42" s="13">
        <v>43</v>
      </c>
      <c r="D42" s="13">
        <v>501</v>
      </c>
      <c r="E42" s="13" t="s">
        <v>17</v>
      </c>
      <c r="F42" s="13"/>
      <c r="G42" s="13">
        <v>36</v>
      </c>
      <c r="H42" s="13">
        <v>297</v>
      </c>
      <c r="I42" s="13"/>
      <c r="J42" s="13" t="s">
        <v>17</v>
      </c>
      <c r="K42" s="56">
        <f t="shared" si="6"/>
        <v>79</v>
      </c>
      <c r="L42" s="11">
        <f t="shared" si="6"/>
        <v>798</v>
      </c>
      <c r="M42" s="51">
        <f t="shared" si="7"/>
        <v>11.651162790697674</v>
      </c>
      <c r="N42" s="51">
        <f t="shared" si="10"/>
        <v>8.25</v>
      </c>
      <c r="O42" s="51">
        <f t="shared" si="8"/>
        <v>10.101265822784811</v>
      </c>
      <c r="P42" s="49">
        <f>SUM((D37+D38+D39+D40+D41+D42+H37+H38+H39+H40+H41+H42)/(C37+C38+C39+C40+C41+C42+G37+G38+G39+G40+G41+G42))</f>
        <v>10.006185567010309</v>
      </c>
      <c r="Q42" s="50">
        <f>SUM((L36+L37+L38+L39+L40+L41+L42)/(K36+K37+K38+K39+K40+K41+K42))</f>
        <v>9.8735444438590019</v>
      </c>
    </row>
    <row r="43" spans="1:17" ht="18" x14ac:dyDescent="0.25">
      <c r="A43" s="8"/>
      <c r="B43" s="12">
        <f t="shared" si="9"/>
        <v>46324</v>
      </c>
      <c r="C43" s="13"/>
      <c r="D43" s="13"/>
      <c r="E43" s="13"/>
      <c r="F43" s="13"/>
      <c r="G43" s="13"/>
      <c r="H43" s="13"/>
      <c r="I43" s="13"/>
      <c r="J43" s="13"/>
      <c r="K43" s="56">
        <f t="shared" si="6"/>
        <v>0</v>
      </c>
      <c r="L43" s="11">
        <f t="shared" si="6"/>
        <v>0</v>
      </c>
      <c r="M43" s="51" t="e">
        <f t="shared" si="7"/>
        <v>#DIV/0!</v>
      </c>
      <c r="N43" s="51" t="e">
        <f t="shared" si="10"/>
        <v>#DIV/0!</v>
      </c>
      <c r="O43" s="51" t="e">
        <f t="shared" si="8"/>
        <v>#DIV/0!</v>
      </c>
      <c r="P43" s="49">
        <f>SUM((D37+D38+D39+D40+D41+D42+D43+H37+H38+H39+H40+H41+H42+H43)/(C37+C38+C39+C40+C41+C42+C43+G37+G38+G39+G40+G41+G42+G43))</f>
        <v>10.006185567010309</v>
      </c>
      <c r="Q43" s="50">
        <f>SUM((L36+L37+L38+L39+L40+L41+L42+L43)/(K36+K37+K38+K39+K40+K41+K42+K43))</f>
        <v>9.8735444438590019</v>
      </c>
    </row>
    <row r="44" spans="1:17" ht="18" x14ac:dyDescent="0.25">
      <c r="A44" s="8"/>
      <c r="B44" s="12">
        <f t="shared" si="9"/>
        <v>46331</v>
      </c>
      <c r="C44" s="13"/>
      <c r="D44" s="13"/>
      <c r="E44" s="13"/>
      <c r="F44" s="13"/>
      <c r="G44" s="13"/>
      <c r="H44" s="13"/>
      <c r="I44" s="13"/>
      <c r="J44" s="13"/>
      <c r="K44" s="56">
        <f t="shared" si="6"/>
        <v>0</v>
      </c>
      <c r="L44" s="11">
        <f t="shared" si="6"/>
        <v>0</v>
      </c>
      <c r="M44" s="51" t="e">
        <f t="shared" si="7"/>
        <v>#DIV/0!</v>
      </c>
      <c r="N44" s="51" t="e">
        <f t="shared" si="10"/>
        <v>#DIV/0!</v>
      </c>
      <c r="O44" s="51" t="e">
        <f t="shared" si="8"/>
        <v>#DIV/0!</v>
      </c>
      <c r="P44" s="49">
        <f>SUM((D37+D38+D39+D40+D41+D42+D43+D44+H37+H38+H39+H40+H41+H42+H43+H44)/(C37+C38+C39+C40+C41+C42+C43+C44+G37+G38+G39+G40+G41+G42+G43+G44))</f>
        <v>10.006185567010309</v>
      </c>
      <c r="Q44" s="50">
        <f>SUM((L36+L37+L38+L39+L40+L41+L42+L43+L44)/(K36+K37+K38+K39+K40+K41+K42+K43+K44))</f>
        <v>9.8735444438590019</v>
      </c>
    </row>
    <row r="45" spans="1:17" ht="18" x14ac:dyDescent="0.25">
      <c r="A45" s="8"/>
      <c r="B45" s="12">
        <f t="shared" si="9"/>
        <v>46338</v>
      </c>
      <c r="C45" s="13"/>
      <c r="D45" s="13"/>
      <c r="E45" s="13"/>
      <c r="F45" s="13"/>
      <c r="G45" s="13"/>
      <c r="H45" s="13"/>
      <c r="I45" s="13"/>
      <c r="J45" s="13"/>
      <c r="K45" s="56">
        <f t="shared" si="6"/>
        <v>0</v>
      </c>
      <c r="L45" s="11">
        <f t="shared" si="6"/>
        <v>0</v>
      </c>
      <c r="M45" s="51" t="e">
        <f t="shared" si="7"/>
        <v>#DIV/0!</v>
      </c>
      <c r="N45" s="51" t="e">
        <f t="shared" si="10"/>
        <v>#DIV/0!</v>
      </c>
      <c r="O45" s="51" t="e">
        <f t="shared" si="8"/>
        <v>#DIV/0!</v>
      </c>
      <c r="P45" s="49">
        <f>SUM((D37+D38+D39+D40+D41+D42+D43+D44+D45+H37+H38+H39+H40+H41+H42+H43+H44+H45)/(C37+C38+C39+C40+C41+C42+C43+C44+C45+G37+G38+G39+G40+G41+G42+G43+G44+G45))</f>
        <v>10.006185567010309</v>
      </c>
      <c r="Q45" s="50">
        <f>SUM((L36+L37+L38+L39+L40+L41+L42+L43+L44+L45)/(K36+K37+K38+K39+K40+K41+K42+K43+K44+K45))</f>
        <v>9.8735444438590019</v>
      </c>
    </row>
    <row r="46" spans="1:17" ht="18" x14ac:dyDescent="0.25">
      <c r="A46" s="8"/>
      <c r="B46" s="12">
        <f t="shared" si="9"/>
        <v>46345</v>
      </c>
      <c r="C46" s="13"/>
      <c r="D46" s="13"/>
      <c r="E46" s="13"/>
      <c r="F46" s="13"/>
      <c r="G46" s="13"/>
      <c r="H46" s="13"/>
      <c r="I46" s="13"/>
      <c r="J46" s="13"/>
      <c r="K46" s="56">
        <f t="shared" si="6"/>
        <v>0</v>
      </c>
      <c r="L46" s="11">
        <f t="shared" si="6"/>
        <v>0</v>
      </c>
      <c r="M46" s="51" t="e">
        <f t="shared" si="7"/>
        <v>#DIV/0!</v>
      </c>
      <c r="N46" s="51" t="e">
        <f t="shared" si="10"/>
        <v>#DIV/0!</v>
      </c>
      <c r="O46" s="51" t="e">
        <f t="shared" si="8"/>
        <v>#DIV/0!</v>
      </c>
      <c r="P46" s="49">
        <f>SUM((D37+D38+D39+D40+D41+D42+D43+D44+D45+D46+H37+H38+H39+H40+H41+H42+H43+H44+H45+H46)/(C37+C38+C39+C40+C41+C42+C43+C44+C45+C46+G37+G38+G39+G40+G41+G42+G43+G44+G45+G46))</f>
        <v>10.006185567010309</v>
      </c>
      <c r="Q46" s="50">
        <f>SUM((L36+L37+L38+L39+L40+L41+L42+L43+L44+L45+L46)/(K36+K37+K38+K39+K40+K41+K42+K43+K44+K45+K46))</f>
        <v>9.8735444438590019</v>
      </c>
    </row>
    <row r="47" spans="1:17" ht="18" x14ac:dyDescent="0.25">
      <c r="A47" s="8"/>
      <c r="B47" s="12">
        <f t="shared" si="9"/>
        <v>46352</v>
      </c>
      <c r="C47" s="13"/>
      <c r="D47" s="13"/>
      <c r="E47" s="13"/>
      <c r="F47" s="13"/>
      <c r="G47" s="13"/>
      <c r="H47" s="13"/>
      <c r="I47" s="13"/>
      <c r="J47" s="13"/>
      <c r="K47" s="56">
        <f t="shared" si="6"/>
        <v>0</v>
      </c>
      <c r="L47" s="11">
        <f t="shared" si="6"/>
        <v>0</v>
      </c>
      <c r="M47" s="51" t="e">
        <f t="shared" si="7"/>
        <v>#DIV/0!</v>
      </c>
      <c r="N47" s="51" t="e">
        <f t="shared" si="10"/>
        <v>#DIV/0!</v>
      </c>
      <c r="O47" s="51" t="e">
        <f t="shared" si="8"/>
        <v>#DIV/0!</v>
      </c>
      <c r="P47" s="49">
        <f>SUM((D37+D38+D39+D40+D41+D42+D43+D44+D45+D46+D47+H37+H38+H39+H40+H41+H42+H43+H44+H45+H46+H47)/(C37+C38+C39+C40+C41+C42+C43+C44+C45+C46+C47+G37+G38+G39+G40+G41+G42+G43+G44+G45+G46+G47))</f>
        <v>10.006185567010309</v>
      </c>
      <c r="Q47" s="50">
        <f>SUM((L36+L37+L38+L39+L40+L41+L42+L43+L44+L45+L46+L47)/(K36+K37+K38+K39+K40+K41+K42+K43+K44+K45+K46+K47))</f>
        <v>9.8735444438590019</v>
      </c>
    </row>
    <row r="48" spans="1:17" ht="18" x14ac:dyDescent="0.25">
      <c r="A48" s="8"/>
      <c r="B48" s="12">
        <f t="shared" si="9"/>
        <v>46359</v>
      </c>
      <c r="C48" s="13"/>
      <c r="D48" s="13"/>
      <c r="E48" s="13"/>
      <c r="F48" s="13"/>
      <c r="G48" s="13"/>
      <c r="H48" s="13"/>
      <c r="I48" s="13"/>
      <c r="J48" s="13"/>
      <c r="K48" s="56">
        <f t="shared" si="6"/>
        <v>0</v>
      </c>
      <c r="L48" s="11">
        <f t="shared" si="6"/>
        <v>0</v>
      </c>
      <c r="M48" s="51" t="e">
        <f t="shared" si="7"/>
        <v>#DIV/0!</v>
      </c>
      <c r="N48" s="51" t="e">
        <f t="shared" si="10"/>
        <v>#DIV/0!</v>
      </c>
      <c r="O48" s="51" t="e">
        <f t="shared" si="8"/>
        <v>#DIV/0!</v>
      </c>
      <c r="P48" s="49">
        <f>SUM((D37+D38+D39+D40+D41+D42+D43+D44+D45+D46+D47+D48+H37+H38+H39+H40+H41+H42+H43+H44+H45+H46+H47+H48)/(C37+C38+C39+C40+C41+C42+C43+C44+C45+C46+C47+C48+G37+G38+G39+G40+G41+G42+G43+G44+G45+G46+G47+G48))</f>
        <v>10.006185567010309</v>
      </c>
      <c r="Q48" s="50">
        <f>SUM((L36+L37+L38+L39+L40+L41+L42+L43+L44+L45+L46+L47+L48)/(K36+K37+K38+K39+K40+K41+K42+K43+K44+K45+K46+K47+K48))</f>
        <v>9.8735444438590019</v>
      </c>
    </row>
    <row r="49" spans="1:17" ht="18" x14ac:dyDescent="0.25">
      <c r="A49" s="8"/>
      <c r="B49" s="12">
        <f t="shared" si="9"/>
        <v>46366</v>
      </c>
      <c r="C49" s="13"/>
      <c r="D49" s="13"/>
      <c r="E49" s="13"/>
      <c r="F49" s="13"/>
      <c r="G49" s="13"/>
      <c r="H49" s="13"/>
      <c r="I49" s="13"/>
      <c r="J49" s="13"/>
      <c r="K49" s="56">
        <f t="shared" si="6"/>
        <v>0</v>
      </c>
      <c r="L49" s="11">
        <f t="shared" si="6"/>
        <v>0</v>
      </c>
      <c r="M49" s="51" t="e">
        <f t="shared" si="7"/>
        <v>#DIV/0!</v>
      </c>
      <c r="N49" s="51" t="e">
        <f t="shared" si="10"/>
        <v>#DIV/0!</v>
      </c>
      <c r="O49" s="51" t="e">
        <f t="shared" si="8"/>
        <v>#DIV/0!</v>
      </c>
      <c r="P49" s="49">
        <f>SUM((D37+D38+D39+D40+D41+D42+D43+D44+D45+D46+D47+D48+D49+H37+H38+H39+H40+H41+H42+H43+H44+H45+H46+H47+H48+H49)/(C37+C38+C39+C40+C41+C42+C43+C44+C45+C46+C47+C48+C49+G37+G38+G39+G40+G41+G42+G43+G44+G45+G46+G47+G48+G49))</f>
        <v>10.006185567010309</v>
      </c>
      <c r="Q49" s="50">
        <f>SUM((L36+L37+L38+L39+L40+L41+L42+L43+L44+L45+L46+L47+L48+L49)/(K36+K37+K38+K39+K40+K41+K42+K43+K44+K45+K46+K47+K48+K49))</f>
        <v>9.8735444438590019</v>
      </c>
    </row>
    <row r="50" spans="1:17" ht="18" x14ac:dyDescent="0.25">
      <c r="A50" s="8"/>
      <c r="B50" s="12">
        <f t="shared" si="9"/>
        <v>46373</v>
      </c>
      <c r="C50" s="13"/>
      <c r="D50" s="13"/>
      <c r="E50" s="13"/>
      <c r="F50" s="13"/>
      <c r="G50" s="13"/>
      <c r="H50" s="13"/>
      <c r="I50" s="13"/>
      <c r="J50" s="13"/>
      <c r="K50" s="56">
        <f t="shared" si="6"/>
        <v>0</v>
      </c>
      <c r="L50" s="11">
        <f t="shared" si="6"/>
        <v>0</v>
      </c>
      <c r="M50" s="51" t="e">
        <f t="shared" si="7"/>
        <v>#DIV/0!</v>
      </c>
      <c r="N50" s="51" t="e">
        <f t="shared" si="10"/>
        <v>#DIV/0!</v>
      </c>
      <c r="O50" s="51" t="e">
        <f t="shared" si="8"/>
        <v>#DIV/0!</v>
      </c>
      <c r="P50" s="49">
        <f>SUM((D37+D38+D39+D40+D41+D42+D43+D44+D45+D46+D47+D48+D49+D50+H37+H38+H39+H40+H41+H42+H43+H44+H45+H46+H47+H48+H49+H50)/(C37+C38+C39+C40+C41+C42+C43+C44+C45+C46+C47+C48+C49+C50+G37+G38+G39+G40+G41+G42+G43+G44+G45+G46+G47+G48+G49+G50))</f>
        <v>10.006185567010309</v>
      </c>
      <c r="Q50" s="50">
        <f>SUM((L36+L37+L38+L39+L40+L41+L42+L43+L44+L45+L46+L47+L48+L49+L50)/(K36+K37+K38+K39+K40+K41+K42+K43+K44+K45+K46+K47+K48+K49+K50))</f>
        <v>9.8735444438590019</v>
      </c>
    </row>
    <row r="51" spans="1:17" ht="18" x14ac:dyDescent="0.25">
      <c r="A51" s="8"/>
      <c r="B51" s="12">
        <f t="shared" si="9"/>
        <v>46380</v>
      </c>
      <c r="C51" s="13"/>
      <c r="D51" s="13"/>
      <c r="E51" s="13"/>
      <c r="F51" s="13"/>
      <c r="G51" s="13"/>
      <c r="H51" s="13"/>
      <c r="I51" s="13"/>
      <c r="J51" s="13"/>
      <c r="K51" s="56">
        <f t="shared" si="6"/>
        <v>0</v>
      </c>
      <c r="L51" s="11">
        <f t="shared" si="6"/>
        <v>0</v>
      </c>
      <c r="M51" s="51" t="e">
        <f t="shared" si="7"/>
        <v>#DIV/0!</v>
      </c>
      <c r="N51" s="51" t="e">
        <f t="shared" si="10"/>
        <v>#DIV/0!</v>
      </c>
      <c r="O51" s="51" t="e">
        <f t="shared" si="8"/>
        <v>#DIV/0!</v>
      </c>
      <c r="P51" s="49">
        <f>SUM((D37+D38+D39+D40+D41+D42+D43+D44+D45+D46+D47+D48+D49+D50+D51+H37+H38+H39+H40+H41+H42+H43+H44+H45+H46+H47+H48+H49+H50+H51)/(C37+C38+C39+C40+C41+C42+C43+C44+C45+C46+C47+C48+C49+C50+C51+G37+G38+G39+G40+G41+G42+G43+G44+G45+G46+G47+G48+G49+G50+G51))</f>
        <v>10.006185567010309</v>
      </c>
      <c r="Q51" s="50">
        <f>SUM((L36+L37+L38+L39+L40+L41+L42+L43+L44+L45+L46+L47+L48+L49+L50+L51)/(K36+K37+K38+K39+K40+K41+K42+K43+K44+K45+K46+K47+K48+K49+K50+K51))</f>
        <v>9.8735444438590019</v>
      </c>
    </row>
    <row r="52" spans="1:17" ht="18" x14ac:dyDescent="0.25">
      <c r="A52" s="8"/>
      <c r="B52" s="12">
        <f t="shared" si="9"/>
        <v>46387</v>
      </c>
      <c r="C52" s="13"/>
      <c r="D52" s="13"/>
      <c r="E52" s="13"/>
      <c r="F52" s="13"/>
      <c r="G52" s="13"/>
      <c r="H52" s="13"/>
      <c r="I52" s="13"/>
      <c r="J52" s="13"/>
      <c r="K52" s="56">
        <f t="shared" si="6"/>
        <v>0</v>
      </c>
      <c r="L52" s="11">
        <f t="shared" si="6"/>
        <v>0</v>
      </c>
      <c r="M52" s="51" t="e">
        <f t="shared" si="7"/>
        <v>#DIV/0!</v>
      </c>
      <c r="N52" s="51" t="e">
        <f t="shared" si="10"/>
        <v>#DIV/0!</v>
      </c>
      <c r="O52" s="51" t="e">
        <f t="shared" si="8"/>
        <v>#DIV/0!</v>
      </c>
      <c r="P52" s="49">
        <f>SUM((D37+D38+D39+D40+D41+D42+D43+D44+D45+D46+D47+D48+D49+D50+D51+D52+H37+H38+H39+H40+H41+H42+H43+H44+H45+H46+H47+H48+H49+H50+H51+H52)/(C37+C38+C39+C40+C41+C42+C43+C44+C45+C46+C47+C48+C49+C50+C51+C52+G37+G38+G39+G40+G41+G42+G43+G44+G45+G46+G47+G48+G49+G50+G51+G52))</f>
        <v>10.006185567010309</v>
      </c>
      <c r="Q52" s="50">
        <f>SUM((L36+L37+L38+L39+L40+L41+L42+L43+L44+L45+L46+L47+L48+L49+L50+L51+L52)/(K36+K37+K38+K39+K40+K41+K42+K43+K44+K45+K46+K47+K48+K49+K50+K51+K52))</f>
        <v>9.8735444438590019</v>
      </c>
    </row>
    <row r="53" spans="1:17" ht="18" x14ac:dyDescent="0.25">
      <c r="A53" s="8"/>
      <c r="B53" s="12">
        <f t="shared" si="9"/>
        <v>46394</v>
      </c>
      <c r="C53" s="13"/>
      <c r="D53" s="13"/>
      <c r="E53" s="13"/>
      <c r="F53" s="13"/>
      <c r="G53" s="13"/>
      <c r="H53" s="13"/>
      <c r="I53" s="13"/>
      <c r="J53" s="13"/>
      <c r="K53" s="56">
        <f t="shared" si="6"/>
        <v>0</v>
      </c>
      <c r="L53" s="11">
        <f t="shared" si="6"/>
        <v>0</v>
      </c>
      <c r="M53" s="51" t="e">
        <f t="shared" si="7"/>
        <v>#DIV/0!</v>
      </c>
      <c r="N53" s="51" t="e">
        <f t="shared" si="10"/>
        <v>#DIV/0!</v>
      </c>
      <c r="O53" s="51" t="e">
        <f t="shared" si="8"/>
        <v>#DIV/0!</v>
      </c>
      <c r="P53" s="49">
        <f>SUM((D37+D38+D39+D40+D41+D42+D43+D44+D45+D46+D47+D48+D49+D50+D51+D52+D53+H37+H38+H39+H40+H41+H42+H43+H44+H45+H46+H47+H48+H49+H50+H51+H52+H53)/(C37+C38+C39+C40+C41+C42+C43+C44+C45+C46+C47+C48+C49+C50+C51+C52+C53+G37+G38+G39+G40+G41+G42+G43+G44+G45+G46+G47+G48+G49+G50+G51+G52+G53))</f>
        <v>10.006185567010309</v>
      </c>
      <c r="Q53" s="50">
        <f>SUM((L36+L37+L38+L39+L40+L41+L42+L43+L44+L45+L46+L47+L48+L49+L50+L51+L52+L53)/(K36+K37+K38+K39+K40+K41+K42+K43+K44+K45+K46+K47+K48+K49+K50+K51+K52+K53))</f>
        <v>9.8735444438590019</v>
      </c>
    </row>
    <row r="54" spans="1:17" ht="18" x14ac:dyDescent="0.25">
      <c r="A54" s="8"/>
      <c r="B54" s="12">
        <f t="shared" si="9"/>
        <v>46401</v>
      </c>
      <c r="C54" s="13"/>
      <c r="D54" s="13"/>
      <c r="E54" s="13"/>
      <c r="F54" s="13"/>
      <c r="G54" s="13"/>
      <c r="H54" s="13"/>
      <c r="I54" s="13"/>
      <c r="J54" s="13"/>
      <c r="K54" s="56">
        <f t="shared" si="6"/>
        <v>0</v>
      </c>
      <c r="L54" s="11">
        <f t="shared" si="6"/>
        <v>0</v>
      </c>
      <c r="M54" s="51" t="e">
        <f t="shared" si="7"/>
        <v>#DIV/0!</v>
      </c>
      <c r="N54" s="51" t="e">
        <f t="shared" si="10"/>
        <v>#DIV/0!</v>
      </c>
      <c r="O54" s="51" t="e">
        <f t="shared" si="8"/>
        <v>#DIV/0!</v>
      </c>
      <c r="P54" s="49">
        <f>SUM((D37+D38+D39+D40+D41+D42+D43+D44+D45+D46+D47+D48+D49+D50+D51+D52+D53+D54+H37+H38+H39+H40+H41+H42+H43+H44+H45+H46+H47+H48+H49+H50+H51+H52+H53+H54)/(C37+C38+C39+C40+C41+C42+C43+C44+C45+C46+C47+C48+C49+C50+C51+C52+C53+C54+G37+G38+G39+G40+G41+G42+G43+G44+G45+G46+G47+G48+G49+G50+G51+G52+G53+G54))</f>
        <v>10.006185567010309</v>
      </c>
      <c r="Q54" s="50">
        <f>SUM((L36+L37+L38+L39+L40+L41+L42+L43+L44+L45+L46+L47+L48+L49+L50+L51+L52+L53+L54)/(K36+K37+K38+K39+K40+K41+K42+K43+K44+K45+K46+K47+K48+K49+K50+K51+K52+K53+K54))</f>
        <v>9.8735444438590019</v>
      </c>
    </row>
    <row r="55" spans="1:17" ht="18" x14ac:dyDescent="0.25">
      <c r="A55" s="8"/>
      <c r="B55" s="12">
        <f>SUM(B54+7)</f>
        <v>46408</v>
      </c>
      <c r="C55" s="13"/>
      <c r="D55" s="13"/>
      <c r="E55" s="13"/>
      <c r="F55" s="13"/>
      <c r="G55" s="13"/>
      <c r="H55" s="13"/>
      <c r="I55" s="13"/>
      <c r="J55" s="13"/>
      <c r="K55" s="56">
        <f t="shared" si="6"/>
        <v>0</v>
      </c>
      <c r="L55" s="11">
        <f t="shared" si="6"/>
        <v>0</v>
      </c>
      <c r="M55" s="51" t="e">
        <f t="shared" si="7"/>
        <v>#DIV/0!</v>
      </c>
      <c r="N55" s="51" t="e">
        <f t="shared" si="10"/>
        <v>#DIV/0!</v>
      </c>
      <c r="O55" s="51" t="e">
        <f t="shared" si="8"/>
        <v>#DIV/0!</v>
      </c>
      <c r="P55" s="49">
        <f>SUM((D37+D38+D39+D40+D41+D42+D43+D44+D45+D46+D47+D48+D49+D50+D51+D52+D53+D54+D55+H37+H38+H39+H40+H41+H42+H43+H44+H45+H46+H47+H48+H49+H50+H51+H52+H53+H54+H55)/(C37+C38+C39+C40+C41+C42+C43+C44+C45+C46+C47+C48+C49+C50+C51+C52+C53+C54+C55+G37+G38+G39+G40+G41+G42+G43+G44+G45+G46+G47+G48+G49+G50+G51+G52+G53+G54+G55))</f>
        <v>10.006185567010309</v>
      </c>
      <c r="Q55" s="50">
        <f>SUM((L36+L37+L38+L39+L40+L41+L42+L43+L44+L45+L46+L47+L48+L49+L50+L51+L52+L53+L54+L55)/(K36+K37+K38+K39+K40+K41+K42+K43+K44+K45+K46+K47+K48+K49+K50+K51+K52+K53+K54+K55))</f>
        <v>9.8735444438590019</v>
      </c>
    </row>
    <row r="56" spans="1:17" ht="18" x14ac:dyDescent="0.25">
      <c r="A56" s="8"/>
      <c r="B56" s="12">
        <f>SUM(B55+7)</f>
        <v>46415</v>
      </c>
      <c r="C56" s="13"/>
      <c r="D56" s="13"/>
      <c r="E56" s="13"/>
      <c r="F56" s="13"/>
      <c r="G56" s="13"/>
      <c r="H56" s="13"/>
      <c r="I56" s="13"/>
      <c r="J56" s="13"/>
      <c r="K56" s="56">
        <f t="shared" si="6"/>
        <v>0</v>
      </c>
      <c r="L56" s="11">
        <f t="shared" si="6"/>
        <v>0</v>
      </c>
      <c r="M56" s="51" t="e">
        <f t="shared" si="7"/>
        <v>#DIV/0!</v>
      </c>
      <c r="N56" s="51" t="e">
        <f t="shared" si="10"/>
        <v>#DIV/0!</v>
      </c>
      <c r="O56" s="51" t="e">
        <f t="shared" si="8"/>
        <v>#DIV/0!</v>
      </c>
      <c r="P56" s="49">
        <f>SUM((D37+D38+D39+D40+D41+D42+D43+D44+D45+D46+D47+D48+D49+D50+D51+D52+D53+D54+D55+D56+H37+H38+H39+H40+H41+H42+H43+H44+H45+H46+H47+H48+H49+H50+H51+H52+H53+H54+H55+H56)/(C37+C38+C39+C40+C41+C42+C43+C44+C45+C46+C47+C48+C49+C50+C51+C52+C53+C54+C55+C56+G37+G38+G39+G40+G41+G42+G43+G44+G45+G46+G47+G48+G49+G50+G51+G52+G53+G54+G55+G56))</f>
        <v>10.006185567010309</v>
      </c>
      <c r="Q56" s="50">
        <f>SUM((L36+L37+L38+L39+L40+L41+L42+L43+L44+L45+L46+L47+L48+L49+L50+L51+L52+L53+L54+L55+L56)/(K36+K37+K38+K39+K40+K41+K42+K43+K44+K45+K46+K47+K48+K49+K50+K51+K52+K53+K54+K55+K56))</f>
        <v>9.8735444438590019</v>
      </c>
    </row>
    <row r="57" spans="1:17" ht="18" x14ac:dyDescent="0.25">
      <c r="A57" s="8"/>
      <c r="B57" s="12"/>
      <c r="C57" s="13"/>
      <c r="D57" s="13"/>
      <c r="E57" s="13"/>
      <c r="F57" s="13"/>
      <c r="G57" s="13"/>
      <c r="H57" s="13"/>
      <c r="I57" s="13"/>
      <c r="J57" s="13"/>
      <c r="K57" s="56">
        <f t="shared" si="6"/>
        <v>0</v>
      </c>
      <c r="L57" s="11">
        <f t="shared" si="6"/>
        <v>0</v>
      </c>
      <c r="M57" s="51" t="e">
        <f t="shared" si="7"/>
        <v>#DIV/0!</v>
      </c>
      <c r="N57" s="51" t="e">
        <f t="shared" si="10"/>
        <v>#DIV/0!</v>
      </c>
      <c r="O57" s="51" t="e">
        <f t="shared" si="8"/>
        <v>#DIV/0!</v>
      </c>
      <c r="P57" s="49">
        <f>SUM((D37+D38+D39+D40+D41+D42+D43+D44+D45+D46+D47+D48+D49+D50+D51+D52+D53+D54+D55+D56+D57+H37+H38+H39+H40+H41+H42+H43+H44+H45+H46+H47+H48+H49+H50+H51+H52+H53+H54+H55+H56+H57)/(C37+C38+C39+C40+C41+C42+C43+C44+C45+C46+C47+C48+C49+C50+C51+C52+C53+C54+C55+C56+C57+G37+G38+G39+G40+G41+G42+G43+G44+G45+G46+G47+G48+G49+G50+G51+G52+G53+G54+G55+G56+G57))</f>
        <v>10.006185567010309</v>
      </c>
      <c r="Q57" s="50">
        <f>SUM((L36+L37+L38+L39+L40+L41+L42+L43+L44+L45+L46+L47+L48+L49+L50+L51+L52+L53+L54+L55+L56+L57)/(K36+K37+K38+K39+K40+K41+K42+K43+K44+K45+K46+K47+K48+K49+K50+K51+K52+K53+K54+K55+K56+K57))</f>
        <v>9.8735444438590019</v>
      </c>
    </row>
    <row r="58" spans="1:17" ht="18" x14ac:dyDescent="0.25">
      <c r="A58" s="8"/>
      <c r="B58" s="12"/>
      <c r="C58" s="13"/>
      <c r="D58" s="13"/>
      <c r="E58" s="13"/>
      <c r="F58" s="13"/>
      <c r="G58" s="13"/>
      <c r="H58" s="13"/>
      <c r="I58" s="13"/>
      <c r="J58" s="13"/>
      <c r="K58" s="56">
        <f t="shared" si="6"/>
        <v>0</v>
      </c>
      <c r="L58" s="11">
        <f t="shared" si="6"/>
        <v>0</v>
      </c>
      <c r="M58" s="51" t="e">
        <f t="shared" si="7"/>
        <v>#DIV/0!</v>
      </c>
      <c r="N58" s="51" t="e">
        <f t="shared" si="10"/>
        <v>#DIV/0!</v>
      </c>
      <c r="O58" s="51" t="e">
        <f t="shared" si="8"/>
        <v>#DIV/0!</v>
      </c>
      <c r="P58" s="49">
        <f>SUM((D37+D38+D39+D40+D41+D42+D43+D44+D45+D46+D47+D48+D49+D50+D51+D52+D53+D54+D55+D56+D57+D58+H37+H38+H39+H40+H41+H42+H43+H44+H45+H46+H47+H48+H49+H50+H51+H52+H53+H54+H55+H56+H57+H58)/(C37+C38+C39+C40+C41+C42+C43+C44+C45+C46+C47+C48+C49+C50+C51+C52+C53+C54+C55+C56+C57+C58+G37+G38+G39+G40+G41+G42+G43+G44+G45+G46+G47+G48+G49+G50+G51+G52+G53+G54+G55+G56+G57+G58))</f>
        <v>10.006185567010309</v>
      </c>
      <c r="Q58" s="50">
        <f>SUM((L36+L37+L38+L39+L40+L41+L42+L43+L44+L45+L46+L47+L48+L49+L50+L51+L52+L53+L54+L55+L56+L57+L58)/(K36+K37+K38+K39+K40+K41+K42+K43+K44+K45+K46+K47+K48+K49+K50+K51+K52+K53+K54+K55+K56+K57+K58))</f>
        <v>9.8735444438590019</v>
      </c>
    </row>
    <row r="59" spans="1:17" ht="18" x14ac:dyDescent="0.25">
      <c r="A59" s="8"/>
      <c r="B59" s="12"/>
      <c r="C59" s="13"/>
      <c r="D59" s="13"/>
      <c r="E59" s="13"/>
      <c r="F59" s="13"/>
      <c r="G59" s="13"/>
      <c r="H59" s="13"/>
      <c r="I59" s="13"/>
      <c r="J59" s="13"/>
      <c r="K59" s="56">
        <f t="shared" si="6"/>
        <v>0</v>
      </c>
      <c r="L59" s="11">
        <f t="shared" si="6"/>
        <v>0</v>
      </c>
      <c r="M59" s="51" t="e">
        <f t="shared" si="7"/>
        <v>#DIV/0!</v>
      </c>
      <c r="N59" s="51" t="e">
        <f t="shared" si="10"/>
        <v>#DIV/0!</v>
      </c>
      <c r="O59" s="51" t="e">
        <f t="shared" si="8"/>
        <v>#DIV/0!</v>
      </c>
      <c r="P59" s="49">
        <f>SUM((D37+D38+D39+D40+D41+D42+D43+D44+D45+D46+D47+D48+D49+D50+D51+D52+D53+D54+D55+D56+D57+D58+D59+H37+H38+H39+H40+H41+H42+H43+H44+H45+H46+H47+H48+H49+H50+H51+H52+H53+H54+H55+H56+H57+H58+H59)/(C37+C38+C39+C40+C41+C42+C43+C44+C45+C46+C47+C48+C49+C50+C51+C52+C53+C54+C55+C56+C57+C58+C59+G37+G38+G39+G40+G41+G42+G43+G44+G45+G46+G47+G48+G49+G50+G51+G52+G53+G54+G55+G56+G57+G58+G59))</f>
        <v>10.006185567010309</v>
      </c>
      <c r="Q59" s="50">
        <f>SUM((L36+L37+L38+L39+L40+L41+L42+L43+L44+L45+L46+L47+L48+L49+L50+L51+L52+L53+L54+L55+L56+L57+L58+L59)/(K36+K37+K38+K39+K40+K41+K42+K43+K44+K45+K46+K47+K48+K49+K50+K51+K52+K53+K54+K55+K56+K57+K58+K59))</f>
        <v>9.8735444438590019</v>
      </c>
    </row>
    <row r="60" spans="1:17" ht="18" x14ac:dyDescent="0.25">
      <c r="A60" s="8"/>
      <c r="B60" s="12"/>
      <c r="C60" s="13"/>
      <c r="D60" s="13"/>
      <c r="E60" s="13"/>
      <c r="F60" s="13"/>
      <c r="G60" s="13"/>
      <c r="H60" s="13"/>
      <c r="I60" s="13"/>
      <c r="J60" s="13"/>
      <c r="K60" s="56">
        <f t="shared" si="6"/>
        <v>0</v>
      </c>
      <c r="L60" s="11">
        <f t="shared" si="6"/>
        <v>0</v>
      </c>
      <c r="M60" s="51" t="e">
        <f t="shared" si="7"/>
        <v>#DIV/0!</v>
      </c>
      <c r="N60" s="51" t="e">
        <f t="shared" si="10"/>
        <v>#DIV/0!</v>
      </c>
      <c r="O60" s="51" t="e">
        <f t="shared" si="8"/>
        <v>#DIV/0!</v>
      </c>
      <c r="P60" s="49">
        <f>SUM((D37+D38+D39+D40+D41+D42+D43+D44+D45+D46+D47+D48+D49+D50+D51+D52+D53+D54+D55+D56+D57+D58+D59+D60+H37+H38+H39+H40+H41+H42+H43+H44+H45+H46+H47+H48+H49+H50+H51+H52+H53+H54+H55+H56+H57+H58+H59+H60)/(C37+C38+C39+C40+C41+C42+C43+C44+C45+C46+C47+C48+C49+C50+C51+C52+C53+C54+C55+C56+C57+C58+C59+C60+G37+G38+G39+G40+G41+G42+G43+G44+G45+G46+G47+G48+G49+G50+G51+G52+G53+G54+G55+G56+G57+G58+G59+G60))</f>
        <v>10.006185567010309</v>
      </c>
      <c r="Q60" s="50">
        <f>SUM((L36+L37+L38+L39+L40+L41+L42+L43+L44+L45+L46+L47+L48+L49+L50+L51+L52+L53+L54+L55+L56+L57+L58+L59+L60)/(K36+K37+K38+K39+K40+K41+K42+K43+K44+K45+K46+K47+K48+K49+K50+K51+K52+K53+K54+K55+K56+K57+K58+K59+K60))</f>
        <v>9.8735444438590019</v>
      </c>
    </row>
    <row r="61" spans="1:17" ht="18" x14ac:dyDescent="0.25">
      <c r="A61" s="8"/>
      <c r="B61" s="12"/>
      <c r="C61" s="13"/>
      <c r="D61" s="13"/>
      <c r="E61" s="13"/>
      <c r="F61" s="13"/>
      <c r="G61" s="13"/>
      <c r="H61" s="13"/>
      <c r="I61" s="13"/>
      <c r="J61" s="13"/>
      <c r="K61" s="56">
        <f t="shared" si="6"/>
        <v>0</v>
      </c>
      <c r="L61" s="11">
        <f t="shared" si="6"/>
        <v>0</v>
      </c>
      <c r="M61" s="51" t="e">
        <f t="shared" si="7"/>
        <v>#DIV/0!</v>
      </c>
      <c r="N61" s="51" t="e">
        <f t="shared" si="10"/>
        <v>#DIV/0!</v>
      </c>
      <c r="O61" s="51" t="e">
        <f t="shared" si="8"/>
        <v>#DIV/0!</v>
      </c>
      <c r="P61" s="49">
        <f>SUM((D37+D38+D39+D40+D41+D42+D43+D44+D45+D46+D47+D48+D49+D50+D51+D52+D53+D54+D55+D56+D57+D58+D59+D60+D61+H37+H38+H39+H40+H41+H42+H43+H44+H45+H46+H47+H48+H49+H50+H51+H52+H53+H54+H55+H56+H57+H58+H59+H60+H61)/(C37+C38+C39+C40+C41+C42+C43+C44+C45+C46+C47+C48+C49+C50+C51+C52+C53+C54+C55+C56+C57+C58+C59+C60+C61+G37+G38+G39+G40+G41+G42+G43+G44+G45+G46+G47+G48+G49+G50+G51+G52+G53+G54+G55+G56+G57+G58+G59+G60+G61))</f>
        <v>10.006185567010309</v>
      </c>
      <c r="Q61" s="50">
        <f>SUM((L36+L37+L38+L39+L40+L41+L42+L43+L44+L45+L46+L47+L48+L49+L50+L51+L52+L53+L54+L55+L56+L57+L58+L59+L60+L61)/(K36+K37+K38+K39+K40+K41+K42+K43+K44+K45+K46+K47+K48+K49+K50+K51+K52+K53+K54+K55+K56+K57+K58+K59+K60+K61))</f>
        <v>9.8735444438590019</v>
      </c>
    </row>
    <row r="62" spans="1:17" ht="18" x14ac:dyDescent="0.25">
      <c r="A62" s="8"/>
      <c r="B62" s="15"/>
      <c r="C62" s="13"/>
      <c r="D62" s="13"/>
      <c r="E62" s="13"/>
      <c r="F62" s="13"/>
      <c r="G62" s="13"/>
      <c r="H62" s="13"/>
      <c r="I62" s="13"/>
      <c r="J62" s="13"/>
      <c r="K62" s="56">
        <f t="shared" si="6"/>
        <v>0</v>
      </c>
      <c r="L62" s="11">
        <f t="shared" si="6"/>
        <v>0</v>
      </c>
      <c r="M62" s="51" t="e">
        <f t="shared" si="7"/>
        <v>#DIV/0!</v>
      </c>
      <c r="N62" s="51" t="e">
        <f t="shared" si="10"/>
        <v>#DIV/0!</v>
      </c>
      <c r="O62" s="51" t="e">
        <f t="shared" si="8"/>
        <v>#DIV/0!</v>
      </c>
      <c r="P62" s="49">
        <f>SUM((D37+D38+D39+D40+D41+D42+D43+D44+D45+D46+D47+D48+D49+D50+D51+D52+D53+D54+D55+D56+D57+D58+D59+D60+D61+D62+H37+H38+H39+H40+H41+H42+H43+H44+H45+H46+H47+H48+H49+H50+H51+H52+H53+H54+H55+H56+H57+H58+H59+H60+H61+H62)/(C37+C38+C39+C40+C41+C42+C43+C44+C45+C46+C47+C48+C49+C50+C51+C52+C53+C54+C55+C56+C57+C58+C59+C60+C61+C62+G37+G38+G39+G40+G41+G42+G43+G44+G45+G46+G47+G48+G49+G50+G51+G52+G53+G54+G55+G56+G57+G58+G59+G60+G61+G62))</f>
        <v>10.006185567010309</v>
      </c>
      <c r="Q62" s="50">
        <f>SUM((L36+L37+L38+L39+L40+L41+L42+L43+L44+L45+L46+L47+L48+L49+L50+L51+L52+L53+L54+L55+L56+L57+L58+L59+L60+L61+L62)/(K36+K37+K38+K39+K40+K41+K42+K43+K44+K45+K46+K47+K48+K49+K50+K51+K52+K53+K54+K55+K56+K57+K58+K59+K60+K61+K62))</f>
        <v>9.8735444438590019</v>
      </c>
    </row>
    <row r="63" spans="1:17" ht="18" x14ac:dyDescent="0.25">
      <c r="A63" s="8"/>
      <c r="B63" s="15"/>
      <c r="C63" s="13"/>
      <c r="D63" s="13"/>
      <c r="E63" s="13"/>
      <c r="F63" s="13"/>
      <c r="G63" s="13"/>
      <c r="H63" s="13"/>
      <c r="I63" s="13"/>
      <c r="J63" s="13"/>
      <c r="K63" s="56">
        <f t="shared" si="6"/>
        <v>0</v>
      </c>
      <c r="L63" s="11">
        <f t="shared" si="6"/>
        <v>0</v>
      </c>
      <c r="M63" s="51" t="e">
        <f t="shared" si="7"/>
        <v>#DIV/0!</v>
      </c>
      <c r="N63" s="51" t="e">
        <f t="shared" si="10"/>
        <v>#DIV/0!</v>
      </c>
      <c r="O63" s="51" t="e">
        <f t="shared" si="8"/>
        <v>#DIV/0!</v>
      </c>
      <c r="P63" s="49">
        <f>SUM((D37+D38+D39+D40+D41+D42+D43+D44+D45+D46+D47+D48+D49+D50+D51+D52+D53+D54+D55+D56+D57+D58+D59+D60+D61+D62+D63+H37+H38+H39+H40+H41+H42+H43+H44+H45+H46+H47+H48+H49+H50+H51+H52+H53+H54+H55+H56+H57+H58+H59+H60+H61+H62+H63)/(C37+C38+C39+C40+C41+C42+C43+C44+C45+C46+C47+C48+C49+C50+C51+C52+C53+C54+C55+C56+C57+C58+C59+C60+C61+C62+C63+G37+G38+G39+G40+G41+G42+G43+G44+G45+G46+G47+G48+G49+G50+G51+G52+G53+G54+G55+G56+G57+G58+G59+G60+G61+G62+G63))</f>
        <v>10.006185567010309</v>
      </c>
      <c r="Q63" s="50">
        <f>SUM((L36+L37+L38+L39+L40+L41+L42+L43+L44+L45+L46+L47+L48+L49+L50+L51+L52+L53+L54+L55+L56+L57+L58+L59+L60+L61+L62+L63)/(K36+K37+K38+K39+K40+K41+K42+K43+K44+K45+K46+K47+K48+K49+K50+K51+K52+K53+K54+K55+K56+K57+K58+K59+K60+K61+K62+K63))</f>
        <v>9.8735444438590019</v>
      </c>
    </row>
    <row r="64" spans="1:17" ht="18" x14ac:dyDescent="0.25">
      <c r="A64" s="8"/>
      <c r="B64" s="8"/>
      <c r="C64" s="16"/>
      <c r="D64" s="16"/>
      <c r="E64" s="16"/>
      <c r="F64" s="16"/>
      <c r="G64" s="16"/>
      <c r="H64" s="16"/>
      <c r="I64" s="16"/>
      <c r="J64" s="16"/>
      <c r="K64" s="67"/>
      <c r="L64" s="8"/>
      <c r="M64" s="46"/>
      <c r="N64" s="46"/>
      <c r="O64" s="46"/>
      <c r="P64" s="46"/>
      <c r="Q64" s="48"/>
    </row>
    <row r="65" spans="1:17" ht="18.75" thickBot="1" x14ac:dyDescent="0.3">
      <c r="A65" s="8"/>
      <c r="B65" s="8"/>
      <c r="C65" s="14"/>
      <c r="D65" s="14"/>
      <c r="E65" s="14"/>
      <c r="F65" s="14"/>
      <c r="G65" s="14"/>
      <c r="H65" s="14"/>
      <c r="I65" s="14"/>
      <c r="J65" s="14"/>
      <c r="K65" s="67"/>
      <c r="L65" s="8"/>
      <c r="M65" s="46"/>
      <c r="N65" s="46"/>
      <c r="O65" s="46"/>
      <c r="P65" s="46"/>
      <c r="Q65" s="48"/>
    </row>
    <row r="66" spans="1:17" ht="19.5" thickTop="1" thickBot="1" x14ac:dyDescent="0.3">
      <c r="A66" s="17" t="s">
        <v>18</v>
      </c>
      <c r="B66" s="19"/>
      <c r="C66" s="70">
        <f>Q63</f>
        <v>9.8735444438590019</v>
      </c>
      <c r="D66" s="20"/>
      <c r="E66" s="20">
        <f>COUNTA(E37:E63)</f>
        <v>3</v>
      </c>
      <c r="F66" s="20">
        <f t="shared" ref="F66:J66" si="11">COUNTA(F37:F63)</f>
        <v>3</v>
      </c>
      <c r="G66" s="20"/>
      <c r="H66" s="20"/>
      <c r="I66" s="20">
        <f t="shared" si="11"/>
        <v>1</v>
      </c>
      <c r="J66" s="20">
        <f t="shared" si="11"/>
        <v>5</v>
      </c>
      <c r="K66" s="68">
        <f>SUM(K36:K63)</f>
        <v>542.25714285714287</v>
      </c>
      <c r="L66" s="68">
        <f>SUM(L36:L63)</f>
        <v>5354</v>
      </c>
      <c r="M66" s="52"/>
      <c r="N66" s="52"/>
      <c r="O66" s="53"/>
      <c r="P66" s="53"/>
      <c r="Q66" s="48"/>
    </row>
    <row r="67" spans="1:17" ht="18" x14ac:dyDescent="0.25">
      <c r="A67" s="5"/>
      <c r="B67" s="28"/>
      <c r="C67" s="16"/>
      <c r="D67" s="16"/>
      <c r="E67" s="16"/>
      <c r="F67" s="16"/>
      <c r="G67" s="16"/>
      <c r="H67" s="16"/>
      <c r="I67" s="16"/>
      <c r="J67" s="16"/>
      <c r="K67" s="69"/>
      <c r="L67" s="5"/>
      <c r="M67" s="48"/>
      <c r="N67" s="48"/>
      <c r="O67" s="48"/>
      <c r="P67" s="48"/>
      <c r="Q67" s="48"/>
    </row>
    <row r="68" spans="1:17" ht="18" x14ac:dyDescent="0.25">
      <c r="A68" s="5" t="s">
        <v>62</v>
      </c>
      <c r="B68" s="28"/>
      <c r="C68" s="16"/>
      <c r="D68" s="16"/>
      <c r="E68" s="16"/>
      <c r="F68" s="16"/>
      <c r="G68" s="16"/>
      <c r="H68" s="16"/>
      <c r="I68" s="16"/>
      <c r="J68" s="16"/>
      <c r="K68" s="69"/>
      <c r="L68" s="5"/>
      <c r="M68" s="48"/>
      <c r="N68" s="48"/>
      <c r="O68" s="48"/>
      <c r="P68" s="48"/>
      <c r="Q68" s="48"/>
    </row>
    <row r="69" spans="1:17" ht="18" x14ac:dyDescent="0.25">
      <c r="A69" s="5"/>
      <c r="B69" s="9" t="s">
        <v>16</v>
      </c>
      <c r="C69" s="55">
        <f>SUM(D69/10.75)</f>
        <v>46.604651162790695</v>
      </c>
      <c r="D69" s="10">
        <v>501</v>
      </c>
      <c r="E69" s="10"/>
      <c r="F69" s="10"/>
      <c r="G69" s="10"/>
      <c r="H69" s="10"/>
      <c r="I69" s="10"/>
      <c r="J69" s="10"/>
      <c r="K69" s="56">
        <f>C69</f>
        <v>46.604651162790695</v>
      </c>
      <c r="L69" s="11">
        <v>501</v>
      </c>
      <c r="M69" s="49">
        <f>SUM(D69/C69)</f>
        <v>10.75</v>
      </c>
      <c r="N69" s="46" t="e">
        <f>SUM(H69/G69)</f>
        <v>#DIV/0!</v>
      </c>
      <c r="O69" s="49">
        <f>SUM(L69/K69)</f>
        <v>10.75</v>
      </c>
      <c r="P69" s="49">
        <f>SUM((D69+H69)/(C69+G69))</f>
        <v>10.75</v>
      </c>
      <c r="Q69" s="50">
        <f>SUM(L69/K69)</f>
        <v>10.75</v>
      </c>
    </row>
    <row r="70" spans="1:17" ht="18" x14ac:dyDescent="0.25">
      <c r="A70" s="8"/>
      <c r="B70" s="12">
        <v>46282</v>
      </c>
      <c r="C70" s="13">
        <v>36</v>
      </c>
      <c r="D70" s="13">
        <v>394</v>
      </c>
      <c r="E70" s="13"/>
      <c r="F70" s="13" t="s">
        <v>17</v>
      </c>
      <c r="G70" s="13">
        <v>44</v>
      </c>
      <c r="H70" s="13">
        <v>301</v>
      </c>
      <c r="I70" s="13" t="s">
        <v>17</v>
      </c>
      <c r="J70" s="13"/>
      <c r="K70" s="56">
        <f>SUM(C70+G70)</f>
        <v>80</v>
      </c>
      <c r="L70" s="11">
        <f>SUM(D70+H70)</f>
        <v>695</v>
      </c>
      <c r="M70" s="49">
        <f>SUM(D70/C70)</f>
        <v>10.944444444444445</v>
      </c>
      <c r="N70" s="49">
        <f>SUM(H70/G70)</f>
        <v>6.8409090909090908</v>
      </c>
      <c r="O70" s="49">
        <f>SUM(L70/K70)</f>
        <v>8.6875</v>
      </c>
      <c r="P70" s="49">
        <f>SUM((D70+H70)/(C70+G70))</f>
        <v>8.6875</v>
      </c>
      <c r="Q70" s="50">
        <f>SUM((L69+L70)/(K69+K70))</f>
        <v>9.4467303453343128</v>
      </c>
    </row>
    <row r="71" spans="1:17" ht="18" x14ac:dyDescent="0.25">
      <c r="A71" s="8"/>
      <c r="B71" s="12">
        <f>SUM(B70+7)</f>
        <v>46289</v>
      </c>
      <c r="C71" s="13">
        <v>53</v>
      </c>
      <c r="D71" s="13">
        <v>501</v>
      </c>
      <c r="E71" s="13" t="s">
        <v>17</v>
      </c>
      <c r="F71" s="13"/>
      <c r="G71" s="13">
        <v>27</v>
      </c>
      <c r="H71" s="13">
        <v>261</v>
      </c>
      <c r="I71" s="13"/>
      <c r="J71" s="13" t="s">
        <v>17</v>
      </c>
      <c r="K71" s="56">
        <f t="shared" ref="K71:L96" si="12">SUM(C71+G71)</f>
        <v>80</v>
      </c>
      <c r="L71" s="11">
        <f t="shared" si="12"/>
        <v>762</v>
      </c>
      <c r="M71" s="49">
        <f t="shared" ref="M71:M96" si="13">SUM(D71/C71)</f>
        <v>9.4528301886792452</v>
      </c>
      <c r="N71" s="49">
        <f>SUM(H71/G71)</f>
        <v>9.6666666666666661</v>
      </c>
      <c r="O71" s="49">
        <f t="shared" ref="O71:O96" si="14">SUM(L71/K71)</f>
        <v>9.5250000000000004</v>
      </c>
      <c r="P71" s="49">
        <f>SUM((D70+D71+H70+H71)/(C70+C71+G70+G71))</f>
        <v>9.1062499999999993</v>
      </c>
      <c r="Q71" s="50">
        <f>SUM((L69+L70+L71)/(K69+K70+K71))</f>
        <v>9.4770373705538038</v>
      </c>
    </row>
    <row r="72" spans="1:17" ht="18" x14ac:dyDescent="0.25">
      <c r="A72" s="8"/>
      <c r="B72" s="12">
        <f t="shared" ref="B72:B87" si="15">SUM(B71+7)</f>
        <v>46296</v>
      </c>
      <c r="C72" s="13">
        <v>39</v>
      </c>
      <c r="D72" s="13">
        <v>483</v>
      </c>
      <c r="E72" s="13"/>
      <c r="F72" s="13" t="s">
        <v>17</v>
      </c>
      <c r="G72" s="13">
        <v>38</v>
      </c>
      <c r="H72" s="13">
        <v>337</v>
      </c>
      <c r="I72" s="13" t="s">
        <v>17</v>
      </c>
      <c r="J72" s="13"/>
      <c r="K72" s="56">
        <f t="shared" si="12"/>
        <v>77</v>
      </c>
      <c r="L72" s="11">
        <f t="shared" si="12"/>
        <v>820</v>
      </c>
      <c r="M72" s="51">
        <f t="shared" si="13"/>
        <v>12.384615384615385</v>
      </c>
      <c r="N72" s="51">
        <f t="shared" ref="N72:N96" si="16">SUM(H72/G72)</f>
        <v>8.8684210526315788</v>
      </c>
      <c r="O72" s="51">
        <f t="shared" si="14"/>
        <v>10.64935064935065</v>
      </c>
      <c r="P72" s="49">
        <f>SUM((D70+D71+D72+H70+H71+H72)/(C70+C71+C72+G70+G71+G72))</f>
        <v>9.6075949367088604</v>
      </c>
      <c r="Q72" s="50">
        <f>SUM((L69+L70+L71+L72)/(K69+K70+K71+K72))</f>
        <v>9.7953259532595336</v>
      </c>
    </row>
    <row r="73" spans="1:17" ht="18" x14ac:dyDescent="0.25">
      <c r="A73" s="8"/>
      <c r="B73" s="12">
        <f t="shared" si="15"/>
        <v>46303</v>
      </c>
      <c r="C73" s="13">
        <v>67</v>
      </c>
      <c r="D73" s="13">
        <v>521</v>
      </c>
      <c r="E73" s="13" t="s">
        <v>17</v>
      </c>
      <c r="F73" s="13"/>
      <c r="G73" s="13">
        <v>52</v>
      </c>
      <c r="H73" s="13">
        <v>349</v>
      </c>
      <c r="I73" s="13" t="s">
        <v>17</v>
      </c>
      <c r="J73" s="13"/>
      <c r="K73" s="56">
        <f t="shared" si="12"/>
        <v>119</v>
      </c>
      <c r="L73" s="11">
        <f t="shared" si="12"/>
        <v>870</v>
      </c>
      <c r="M73" s="51">
        <f t="shared" si="13"/>
        <v>7.7761194029850742</v>
      </c>
      <c r="N73" s="51">
        <f t="shared" si="16"/>
        <v>6.7115384615384617</v>
      </c>
      <c r="O73" s="51">
        <f t="shared" si="14"/>
        <v>7.3109243697478989</v>
      </c>
      <c r="P73" s="49">
        <f>SUM((D70+D71+D72+D73+H70+H71+H72+H73)/(C70+C71+C72+C73+G70+G71+G72+G73))</f>
        <v>8.8398876404494384</v>
      </c>
      <c r="Q73" s="50">
        <f>SUM((L69+L70+L71+L72+L73)/(K69+K70+K71+K72+K73))</f>
        <v>9.0609981515711642</v>
      </c>
    </row>
    <row r="74" spans="1:17" ht="18" x14ac:dyDescent="0.25">
      <c r="A74" s="8"/>
      <c r="B74" s="12">
        <f t="shared" si="15"/>
        <v>46310</v>
      </c>
      <c r="C74" s="13">
        <v>42</v>
      </c>
      <c r="D74" s="13">
        <v>476</v>
      </c>
      <c r="E74" s="13"/>
      <c r="F74" s="13" t="s">
        <v>17</v>
      </c>
      <c r="G74" s="13">
        <v>100</v>
      </c>
      <c r="H74" s="13">
        <v>337</v>
      </c>
      <c r="I74" s="13" t="s">
        <v>17</v>
      </c>
      <c r="J74" s="13"/>
      <c r="K74" s="56">
        <f t="shared" si="12"/>
        <v>142</v>
      </c>
      <c r="L74" s="11">
        <f t="shared" si="12"/>
        <v>813</v>
      </c>
      <c r="M74" s="51">
        <f t="shared" si="13"/>
        <v>11.333333333333334</v>
      </c>
      <c r="N74" s="51">
        <f t="shared" si="16"/>
        <v>3.37</v>
      </c>
      <c r="O74" s="51">
        <f t="shared" si="14"/>
        <v>5.725352112676056</v>
      </c>
      <c r="P74" s="49">
        <f>SUM((D70+D71+D72+D73+D74+H70+H71+H72+H73+H74)/(C70+C71+C72+C73+C74+G70+G71+G72+G73+G74))</f>
        <v>7.9518072289156629</v>
      </c>
      <c r="Q74" s="50">
        <f>SUM((L69+L70+L71+L72+L73+L74)/(K69+K70+K71+K72+K73+K74))</f>
        <v>8.1912631309249306</v>
      </c>
    </row>
    <row r="75" spans="1:17" ht="18" x14ac:dyDescent="0.25">
      <c r="A75" s="8"/>
      <c r="B75" s="12">
        <f t="shared" si="15"/>
        <v>46317</v>
      </c>
      <c r="C75" s="13">
        <v>39</v>
      </c>
      <c r="D75" s="13">
        <v>462</v>
      </c>
      <c r="E75" s="13"/>
      <c r="F75" s="13" t="s">
        <v>17</v>
      </c>
      <c r="G75" s="13">
        <v>26</v>
      </c>
      <c r="H75" s="13">
        <v>301</v>
      </c>
      <c r="I75" s="13" t="s">
        <v>17</v>
      </c>
      <c r="J75" s="13"/>
      <c r="K75" s="56">
        <f t="shared" si="12"/>
        <v>65</v>
      </c>
      <c r="L75" s="11">
        <f t="shared" si="12"/>
        <v>763</v>
      </c>
      <c r="M75" s="51">
        <f t="shared" si="13"/>
        <v>11.846153846153847</v>
      </c>
      <c r="N75" s="51">
        <f t="shared" si="16"/>
        <v>11.576923076923077</v>
      </c>
      <c r="O75" s="51">
        <f t="shared" si="14"/>
        <v>11.738461538461538</v>
      </c>
      <c r="P75" s="49">
        <f>SUM((D70+D71+D72+D73+D74+D75+H70+H71+H72+H73+H74+H75)/(C70+C71+C72+C73+C74+C75+G70+G71+G72+G73+G74+G75))</f>
        <v>8.3889875666074598</v>
      </c>
      <c r="Q75" s="50">
        <f>SUM((L69+L70+L71+L72+L73+L74+L75)/(K69+K70+K71+K72+K73+K74+K75))</f>
        <v>8.5694884217754552</v>
      </c>
    </row>
    <row r="76" spans="1:17" ht="18" x14ac:dyDescent="0.25">
      <c r="A76" s="8"/>
      <c r="B76" s="12">
        <f t="shared" si="15"/>
        <v>46324</v>
      </c>
      <c r="C76" s="13"/>
      <c r="D76" s="13"/>
      <c r="E76" s="13"/>
      <c r="F76" s="13"/>
      <c r="G76" s="13"/>
      <c r="H76" s="13"/>
      <c r="I76" s="13"/>
      <c r="J76" s="13"/>
      <c r="K76" s="56">
        <f t="shared" si="12"/>
        <v>0</v>
      </c>
      <c r="L76" s="11">
        <f t="shared" si="12"/>
        <v>0</v>
      </c>
      <c r="M76" s="51" t="e">
        <f t="shared" si="13"/>
        <v>#DIV/0!</v>
      </c>
      <c r="N76" s="51" t="e">
        <f t="shared" si="16"/>
        <v>#DIV/0!</v>
      </c>
      <c r="O76" s="51" t="e">
        <f t="shared" si="14"/>
        <v>#DIV/0!</v>
      </c>
      <c r="P76" s="49">
        <f>SUM((D70+D71+D72+D73+D74+D75+D76+H70+H71+H72+H73+H74+H75+H76)/(C70+C71+C72+C73+C74+C75+C76+G70+G71+G72+G73+G74+G75+G76))</f>
        <v>8.3889875666074598</v>
      </c>
      <c r="Q76" s="50">
        <f>SUM((L69+L70+L71+L72+L73+L74+L75+L76)/(K69+K70+K71+K72+K73+K74+K75+K76))</f>
        <v>8.5694884217754552</v>
      </c>
    </row>
    <row r="77" spans="1:17" ht="18" x14ac:dyDescent="0.25">
      <c r="A77" s="8"/>
      <c r="B77" s="12">
        <f t="shared" si="15"/>
        <v>46331</v>
      </c>
      <c r="C77" s="13"/>
      <c r="D77" s="13"/>
      <c r="E77" s="13"/>
      <c r="F77" s="13"/>
      <c r="G77" s="13"/>
      <c r="H77" s="13"/>
      <c r="I77" s="13"/>
      <c r="J77" s="13"/>
      <c r="K77" s="56">
        <f t="shared" si="12"/>
        <v>0</v>
      </c>
      <c r="L77" s="11">
        <f t="shared" si="12"/>
        <v>0</v>
      </c>
      <c r="M77" s="51" t="e">
        <f t="shared" si="13"/>
        <v>#DIV/0!</v>
      </c>
      <c r="N77" s="51" t="e">
        <f t="shared" si="16"/>
        <v>#DIV/0!</v>
      </c>
      <c r="O77" s="51" t="e">
        <f t="shared" si="14"/>
        <v>#DIV/0!</v>
      </c>
      <c r="P77" s="49">
        <f>SUM((D70+D71+D72+D73+D74+D75+D76+D77+H70+H71+H72+H73+H74+H75+H76+H77)/(C70+C71+C72+C73+C74+C75+C76+C77+G70+G71+G72+G73+G74+G75+G76+G77))</f>
        <v>8.3889875666074598</v>
      </c>
      <c r="Q77" s="50">
        <f>SUM((L69+L70+L71+L72+L73+L74+L75+L76+L77)/(K69+K70+K71+K72+K73+K74+K75+K76+K77))</f>
        <v>8.5694884217754552</v>
      </c>
    </row>
    <row r="78" spans="1:17" ht="18" x14ac:dyDescent="0.25">
      <c r="A78" s="8"/>
      <c r="B78" s="12">
        <f t="shared" si="15"/>
        <v>46338</v>
      </c>
      <c r="C78" s="13"/>
      <c r="D78" s="13"/>
      <c r="E78" s="13"/>
      <c r="F78" s="13"/>
      <c r="G78" s="13"/>
      <c r="H78" s="13"/>
      <c r="I78" s="13"/>
      <c r="J78" s="13"/>
      <c r="K78" s="56">
        <f t="shared" si="12"/>
        <v>0</v>
      </c>
      <c r="L78" s="11">
        <f t="shared" si="12"/>
        <v>0</v>
      </c>
      <c r="M78" s="51" t="e">
        <f t="shared" si="13"/>
        <v>#DIV/0!</v>
      </c>
      <c r="N78" s="51" t="e">
        <f t="shared" si="16"/>
        <v>#DIV/0!</v>
      </c>
      <c r="O78" s="51" t="e">
        <f t="shared" si="14"/>
        <v>#DIV/0!</v>
      </c>
      <c r="P78" s="49">
        <f>SUM((D70+D71+D72+D73+D74+D75+D76+D77+D78+H70+H71+H72+H73+H74+H75+H76+H77+H78)/(C70+C71+C72+C73+C74+C75+C76+C77+C78+G70+G71+G72+G73+G74+G75+G76+G77+G78))</f>
        <v>8.3889875666074598</v>
      </c>
      <c r="Q78" s="50">
        <f>SUM((L69+L70+L71+L72+L73+L74+L75+L76+L77+L78)/(K69+K70+K71+K72+K73+K74+K75+K76+K77+K78))</f>
        <v>8.5694884217754552</v>
      </c>
    </row>
    <row r="79" spans="1:17" ht="18" x14ac:dyDescent="0.25">
      <c r="A79" s="8"/>
      <c r="B79" s="12">
        <f t="shared" si="15"/>
        <v>46345</v>
      </c>
      <c r="C79" s="13"/>
      <c r="D79" s="13"/>
      <c r="E79" s="13"/>
      <c r="F79" s="13"/>
      <c r="G79" s="13"/>
      <c r="H79" s="13"/>
      <c r="I79" s="13"/>
      <c r="J79" s="13"/>
      <c r="K79" s="56">
        <f t="shared" si="12"/>
        <v>0</v>
      </c>
      <c r="L79" s="11">
        <f t="shared" si="12"/>
        <v>0</v>
      </c>
      <c r="M79" s="51" t="e">
        <f t="shared" si="13"/>
        <v>#DIV/0!</v>
      </c>
      <c r="N79" s="51" t="e">
        <f t="shared" si="16"/>
        <v>#DIV/0!</v>
      </c>
      <c r="O79" s="51" t="e">
        <f t="shared" si="14"/>
        <v>#DIV/0!</v>
      </c>
      <c r="P79" s="49">
        <f>SUM((D70+D71+D72+D73+D74+D75+D76+D77+D78+D79+H70+H71+H72+H73+H74+H75+H76+H77+H78+H79)/(C70+C71+C72+C73+C74+C75+C76+C77+C78+C79+G70+G71+G72+G73+G74+G75+G76+G77+G78+G79))</f>
        <v>8.3889875666074598</v>
      </c>
      <c r="Q79" s="50">
        <f>SUM((L69+L70+L71+L72+L73+L74+L75+L76+L77+L78+L79)/(K69+K70+K71+K72+K73+K74+K75+K76+K77+K78+K79))</f>
        <v>8.5694884217754552</v>
      </c>
    </row>
    <row r="80" spans="1:17" ht="18" x14ac:dyDescent="0.25">
      <c r="A80" s="8"/>
      <c r="B80" s="12">
        <f t="shared" si="15"/>
        <v>46352</v>
      </c>
      <c r="C80" s="13"/>
      <c r="D80" s="13"/>
      <c r="E80" s="13"/>
      <c r="F80" s="13"/>
      <c r="G80" s="13"/>
      <c r="H80" s="13"/>
      <c r="I80" s="13"/>
      <c r="J80" s="13"/>
      <c r="K80" s="56">
        <f t="shared" si="12"/>
        <v>0</v>
      </c>
      <c r="L80" s="11">
        <f t="shared" si="12"/>
        <v>0</v>
      </c>
      <c r="M80" s="51" t="e">
        <f t="shared" si="13"/>
        <v>#DIV/0!</v>
      </c>
      <c r="N80" s="51" t="e">
        <f t="shared" si="16"/>
        <v>#DIV/0!</v>
      </c>
      <c r="O80" s="51" t="e">
        <f t="shared" si="14"/>
        <v>#DIV/0!</v>
      </c>
      <c r="P80" s="49">
        <f>SUM((D70+D71+D72+D73+D74+D75+D76+D77+D78+D79+D80+H70+H71+H72+H73+H74+H75+H76+H77+H78+H79+H80)/(C70+C71+C72+C73+C74+C75+C76+C77+C78+C79+C80+G70+G71+G72+G73+G74+G75+G76+G77+G78+G79+G80))</f>
        <v>8.3889875666074598</v>
      </c>
      <c r="Q80" s="50">
        <f>SUM((L69+L70+L71+L72+L73+L74+L75+L76+L77+L78+L79+L80)/(K69+K70+K71+K72+K73+K74+K75+K76+K77+K78+K79+K80))</f>
        <v>8.5694884217754552</v>
      </c>
    </row>
    <row r="81" spans="1:17" ht="18" x14ac:dyDescent="0.25">
      <c r="A81" s="8"/>
      <c r="B81" s="12">
        <f t="shared" si="15"/>
        <v>46359</v>
      </c>
      <c r="C81" s="13"/>
      <c r="D81" s="13"/>
      <c r="E81" s="13"/>
      <c r="F81" s="13"/>
      <c r="G81" s="13"/>
      <c r="H81" s="13"/>
      <c r="I81" s="13"/>
      <c r="J81" s="13"/>
      <c r="K81" s="56">
        <f t="shared" si="12"/>
        <v>0</v>
      </c>
      <c r="L81" s="11">
        <f t="shared" si="12"/>
        <v>0</v>
      </c>
      <c r="M81" s="51" t="e">
        <f t="shared" si="13"/>
        <v>#DIV/0!</v>
      </c>
      <c r="N81" s="51" t="e">
        <f t="shared" si="16"/>
        <v>#DIV/0!</v>
      </c>
      <c r="O81" s="51" t="e">
        <f t="shared" si="14"/>
        <v>#DIV/0!</v>
      </c>
      <c r="P81" s="49">
        <f>SUM((D70+D71+D72+D73+D74+D75+D76+D77+D78+D79+D80+D81+H70+H71+H72+H73+H74+H75+H76+H77+H78+H79+H80+H81)/(C70+C71+C72+C73+C74+C75+C76+C77+C78+C79+C80+C81+G70+G71+G72+G73+G74+G75+G76+G77+G78+G79+G80+G81))</f>
        <v>8.3889875666074598</v>
      </c>
      <c r="Q81" s="50">
        <f>SUM((L69+L70+L71+L72+L73+L74+L75+L76+L77+L78+L79+L80+L81)/(K69+K70+K71+K72+K73+K74+K75+K76+K77+K78+K79+K80+K81))</f>
        <v>8.5694884217754552</v>
      </c>
    </row>
    <row r="82" spans="1:17" ht="18" x14ac:dyDescent="0.25">
      <c r="A82" s="8"/>
      <c r="B82" s="12">
        <f t="shared" si="15"/>
        <v>46366</v>
      </c>
      <c r="C82" s="13"/>
      <c r="D82" s="13"/>
      <c r="E82" s="13"/>
      <c r="F82" s="13"/>
      <c r="G82" s="13"/>
      <c r="H82" s="13"/>
      <c r="I82" s="13"/>
      <c r="J82" s="13"/>
      <c r="K82" s="56">
        <f t="shared" si="12"/>
        <v>0</v>
      </c>
      <c r="L82" s="11">
        <f t="shared" si="12"/>
        <v>0</v>
      </c>
      <c r="M82" s="51" t="e">
        <f t="shared" si="13"/>
        <v>#DIV/0!</v>
      </c>
      <c r="N82" s="51" t="e">
        <f t="shared" si="16"/>
        <v>#DIV/0!</v>
      </c>
      <c r="O82" s="51" t="e">
        <f t="shared" si="14"/>
        <v>#DIV/0!</v>
      </c>
      <c r="P82" s="49">
        <f>SUM((D70+D71+D72+D73+D74+D75+D76+D77+D78+D79+D80+D81+D82+H70+H71+H72+H73+H74+H75+H76+H77+H78+H79+H80+H81+H82)/(C70+C71+C72+C73+C74+C75+C76+C77+C78+C79+C80+C81+C82+G70+G71+G72+G73+G74+G75+G76+G77+G78+G79+G80+G81+G82))</f>
        <v>8.3889875666074598</v>
      </c>
      <c r="Q82" s="50">
        <f>SUM((L69+L70+L71+L72+L73+L74+L75+L76+L77+L78+L79+L80+L81+L82)/(K69+K70+K71+K72+K73+K74+K75+K76+K77+K78+K79+K80+K81+K82))</f>
        <v>8.5694884217754552</v>
      </c>
    </row>
    <row r="83" spans="1:17" ht="18" x14ac:dyDescent="0.25">
      <c r="A83" s="8"/>
      <c r="B83" s="12">
        <f t="shared" si="15"/>
        <v>46373</v>
      </c>
      <c r="C83" s="13"/>
      <c r="D83" s="13"/>
      <c r="E83" s="13"/>
      <c r="F83" s="13"/>
      <c r="G83" s="13"/>
      <c r="H83" s="13"/>
      <c r="I83" s="13"/>
      <c r="J83" s="13"/>
      <c r="K83" s="56">
        <f t="shared" si="12"/>
        <v>0</v>
      </c>
      <c r="L83" s="11">
        <f t="shared" si="12"/>
        <v>0</v>
      </c>
      <c r="M83" s="51" t="e">
        <f t="shared" si="13"/>
        <v>#DIV/0!</v>
      </c>
      <c r="N83" s="51" t="e">
        <f t="shared" si="16"/>
        <v>#DIV/0!</v>
      </c>
      <c r="O83" s="51" t="e">
        <f t="shared" si="14"/>
        <v>#DIV/0!</v>
      </c>
      <c r="P83" s="49">
        <f>SUM((D70+D71+D72+D73+D74+D75+D76+D77+D78+D79+D80+D81+D82+D83+H70+H71+H72+H73+H74+H75+H76+H77+H78+H79+H80+H81+H82+H83)/(C70+C71+C72+C73+C74+C75+C76+C77+C78+C79+C80+C81+C82+C83+G70+G71+G72+G73+G74+G75+G76+G77+G78+G79+G80+G81+G82+G83))</f>
        <v>8.3889875666074598</v>
      </c>
      <c r="Q83" s="50">
        <f>SUM((L69+L70+L71+L72+L73+L74+L75+L76+L77+L78+L79+L80+L81+L82+L83)/(K69+K70+K71+K72+K73+K74+K75+K76+K77+K78+K79+K80+K81+K82+K83))</f>
        <v>8.5694884217754552</v>
      </c>
    </row>
    <row r="84" spans="1:17" ht="18" x14ac:dyDescent="0.25">
      <c r="A84" s="8"/>
      <c r="B84" s="12">
        <f t="shared" si="15"/>
        <v>46380</v>
      </c>
      <c r="C84" s="13"/>
      <c r="D84" s="13"/>
      <c r="E84" s="13"/>
      <c r="F84" s="13"/>
      <c r="G84" s="13"/>
      <c r="H84" s="13"/>
      <c r="I84" s="13"/>
      <c r="J84" s="13"/>
      <c r="K84" s="56">
        <f t="shared" si="12"/>
        <v>0</v>
      </c>
      <c r="L84" s="11">
        <f t="shared" si="12"/>
        <v>0</v>
      </c>
      <c r="M84" s="51" t="e">
        <f t="shared" si="13"/>
        <v>#DIV/0!</v>
      </c>
      <c r="N84" s="51" t="e">
        <f t="shared" si="16"/>
        <v>#DIV/0!</v>
      </c>
      <c r="O84" s="51" t="e">
        <f t="shared" si="14"/>
        <v>#DIV/0!</v>
      </c>
      <c r="P84" s="49">
        <f>SUM((D70+D71+D72+D73+D74+D75+D76+D77+D78+D79+D80+D81+D82+D83+D84+H70+H71+H72+H73+H74+H75+H76+H77+H78+H79+H80+H81+H82+H83+H84)/(C70+C71+C72+C73+C74+C75+C76+C77+C78+C79+C80+C81+C82+C83+C84+G70+G71+G72+G73+G74+G75+G76+G77+G78+G79+G80+G81+G82+G83+G84))</f>
        <v>8.3889875666074598</v>
      </c>
      <c r="Q84" s="50">
        <f>SUM((L69+L70+L71+L72+L73+L74+L75+L76+L77+L78+L79+L80+L81+L82+L83+L84)/(K69+K70+K71+K72+K73+K74+K75+K76+K77+K78+K79+K80+K81+K82+K83+K84))</f>
        <v>8.5694884217754552</v>
      </c>
    </row>
    <row r="85" spans="1:17" ht="18" x14ac:dyDescent="0.25">
      <c r="A85" s="8"/>
      <c r="B85" s="12">
        <f t="shared" si="15"/>
        <v>46387</v>
      </c>
      <c r="C85" s="13"/>
      <c r="D85" s="13"/>
      <c r="E85" s="13"/>
      <c r="F85" s="13"/>
      <c r="G85" s="13"/>
      <c r="H85" s="13"/>
      <c r="I85" s="13"/>
      <c r="J85" s="13"/>
      <c r="K85" s="56">
        <f t="shared" si="12"/>
        <v>0</v>
      </c>
      <c r="L85" s="11">
        <f t="shared" si="12"/>
        <v>0</v>
      </c>
      <c r="M85" s="51" t="e">
        <f t="shared" si="13"/>
        <v>#DIV/0!</v>
      </c>
      <c r="N85" s="51" t="e">
        <f t="shared" si="16"/>
        <v>#DIV/0!</v>
      </c>
      <c r="O85" s="51" t="e">
        <f t="shared" si="14"/>
        <v>#DIV/0!</v>
      </c>
      <c r="P85" s="49">
        <f>SUM((D70+D71+D72+D73+D74+D75+D76+D77+D78+D79+D80+D81+D82+D83+D84+D85+H70+H71+H72+H73+H74+H75+H76+H77+H78+H79+H80+H81+H82+H83+H84+H85)/(C70+C71+C72+C73+C74+C75+C76+C77+C78+C79+C80+C81+C82+C83+C84+C85+G70+G71+G72+G73+G74+G75+G76+G77+G78+G79+G80+G81+G82+G83+G84+G85))</f>
        <v>8.3889875666074598</v>
      </c>
      <c r="Q85" s="50">
        <f>SUM((L69+L70+L71+L72+L73+L74+L75+L76+L77+L78+L79+L80+L81+L82+L83+L84+L85)/(K69+K70+K71+K72+K73+K74+K75+K76+K77+K78+K79+K80+K81+K82+K83+K84+K85))</f>
        <v>8.5694884217754552</v>
      </c>
    </row>
    <row r="86" spans="1:17" ht="18" x14ac:dyDescent="0.25">
      <c r="A86" s="8"/>
      <c r="B86" s="12">
        <f t="shared" si="15"/>
        <v>46394</v>
      </c>
      <c r="C86" s="13"/>
      <c r="D86" s="13"/>
      <c r="E86" s="13"/>
      <c r="F86" s="13"/>
      <c r="G86" s="13"/>
      <c r="H86" s="13"/>
      <c r="I86" s="13"/>
      <c r="J86" s="13"/>
      <c r="K86" s="56">
        <f t="shared" si="12"/>
        <v>0</v>
      </c>
      <c r="L86" s="11">
        <f t="shared" si="12"/>
        <v>0</v>
      </c>
      <c r="M86" s="51" t="e">
        <f t="shared" si="13"/>
        <v>#DIV/0!</v>
      </c>
      <c r="N86" s="51" t="e">
        <f t="shared" si="16"/>
        <v>#DIV/0!</v>
      </c>
      <c r="O86" s="51" t="e">
        <f t="shared" si="14"/>
        <v>#DIV/0!</v>
      </c>
      <c r="P86" s="49">
        <f>SUM((D70+D71+D72+D73+D74+D75+D76+D77+D78+D79+D80+D81+D82+D83+D84+D85+D86+H70+H71+H72+H73+H74+H75+H76+H77+H78+H79+H80+H81+H82+H83+H84+H85+H86)/(C70+C71+C72+C73+C74+C75+C76+C77+C78+C79+C80+C81+C82+C83+C84+C85+C86+G70+G71+G72+G73+G74+G75+G76+G77+G78+G79+G80+G81+G82+G83+G84+G85+G86))</f>
        <v>8.3889875666074598</v>
      </c>
      <c r="Q86" s="50">
        <f>SUM((L69+L70+L71+L72+L73+L74+L75+L76+L77+L78+L79+L80+L81+L82+L83+L84+L85+L86)/(K69+K70+K71+K72+K73+K74+K75+K76+K77+K78+K79+K80+K81+K82+K83+K84+K85+K86))</f>
        <v>8.5694884217754552</v>
      </c>
    </row>
    <row r="87" spans="1:17" ht="18" x14ac:dyDescent="0.25">
      <c r="A87" s="8"/>
      <c r="B87" s="12">
        <f t="shared" si="15"/>
        <v>46401</v>
      </c>
      <c r="C87" s="13"/>
      <c r="D87" s="13"/>
      <c r="E87" s="13"/>
      <c r="F87" s="13"/>
      <c r="G87" s="13"/>
      <c r="H87" s="13"/>
      <c r="I87" s="13"/>
      <c r="J87" s="13"/>
      <c r="K87" s="56">
        <f t="shared" si="12"/>
        <v>0</v>
      </c>
      <c r="L87" s="11">
        <f t="shared" si="12"/>
        <v>0</v>
      </c>
      <c r="M87" s="51" t="e">
        <f t="shared" si="13"/>
        <v>#DIV/0!</v>
      </c>
      <c r="N87" s="51" t="e">
        <f t="shared" si="16"/>
        <v>#DIV/0!</v>
      </c>
      <c r="O87" s="51" t="e">
        <f t="shared" si="14"/>
        <v>#DIV/0!</v>
      </c>
      <c r="P87" s="49">
        <f>SUM((D70+D71+D72+D73+D74+D75+D76+D77+D78+D79+D80+D81+D82+D83+D84+D85+D86+D87+H70+H71+H72+H73+H74+H75+H76+H77+H78+H79+H80+H81+H82+H83+H84+H85+H86+H87)/(C70+C71+C72+C73+C74+C75+C76+C77+C78+C79+C80+C81+C82+C83+C84+C85+C86+C87+G70+G71+G72+G73+G74+G75+G76+G77+G78+G79+G80+G81+G82+G83+G84+G85+G86+G87))</f>
        <v>8.3889875666074598</v>
      </c>
      <c r="Q87" s="50">
        <f>SUM((L69+L70+L71+L72+L73+L74+L75+L76+L77+L78+L79+L80+L81+L82+L83+L84+L85+L86+L87)/(K69+K70+K71+K72+K73+K74+K75+K76+K77+K78+K79+K80+K81+K82+K83+K84+K85+K86+K87))</f>
        <v>8.5694884217754552</v>
      </c>
    </row>
    <row r="88" spans="1:17" ht="18" x14ac:dyDescent="0.25">
      <c r="A88" s="8"/>
      <c r="B88" s="12">
        <f>SUM(B87+7)</f>
        <v>46408</v>
      </c>
      <c r="C88" s="13"/>
      <c r="D88" s="13"/>
      <c r="E88" s="13"/>
      <c r="F88" s="13"/>
      <c r="G88" s="13"/>
      <c r="H88" s="13"/>
      <c r="I88" s="13"/>
      <c r="J88" s="13"/>
      <c r="K88" s="56">
        <f t="shared" si="12"/>
        <v>0</v>
      </c>
      <c r="L88" s="11">
        <f t="shared" si="12"/>
        <v>0</v>
      </c>
      <c r="M88" s="51" t="e">
        <f t="shared" si="13"/>
        <v>#DIV/0!</v>
      </c>
      <c r="N88" s="51" t="e">
        <f t="shared" si="16"/>
        <v>#DIV/0!</v>
      </c>
      <c r="O88" s="51" t="e">
        <f t="shared" si="14"/>
        <v>#DIV/0!</v>
      </c>
      <c r="P88" s="49">
        <f>SUM((D70+D71+D72+D73+D74+D75+D76+D77+D78+D79+D80+D81+D82+D83+D84+D85+D86+D87+D88+H70+H71+H72+H73+H74+H75+H76+H77+H78+H79+H80+H81+H82+H83+H84+H85+H86+H87+H88)/(C70+C71+C72+C73+C74+C75+C76+C77+C78+C79+C80+C81+C82+C83+C84+C85+C86+C87+C88+G70+G71+G72+G73+G74+G75+G76+G77+G78+G79+G80+G81+G82+G83+G84+G85+G86+G87+G88))</f>
        <v>8.3889875666074598</v>
      </c>
      <c r="Q88" s="50">
        <f>SUM((L69+L70+L71+L72+L73+L74+L75+L76+L77+L78+L79+L80+L81+L82+L83+L84+L85+L86+L87+L88)/(K69+K70+K71+K72+K73+K74+K75+K76+K77+K78+K79+K80+K81+K82+K83+K84+K85+K86+K87+K88))</f>
        <v>8.5694884217754552</v>
      </c>
    </row>
    <row r="89" spans="1:17" ht="18" x14ac:dyDescent="0.25">
      <c r="A89" s="8"/>
      <c r="B89" s="12">
        <f>SUM(B88+7)</f>
        <v>46415</v>
      </c>
      <c r="C89" s="13"/>
      <c r="D89" s="13"/>
      <c r="E89" s="13"/>
      <c r="F89" s="13"/>
      <c r="G89" s="13"/>
      <c r="H89" s="13"/>
      <c r="I89" s="13"/>
      <c r="J89" s="13"/>
      <c r="K89" s="56">
        <f t="shared" si="12"/>
        <v>0</v>
      </c>
      <c r="L89" s="11">
        <f t="shared" si="12"/>
        <v>0</v>
      </c>
      <c r="M89" s="51" t="e">
        <f t="shared" si="13"/>
        <v>#DIV/0!</v>
      </c>
      <c r="N89" s="51" t="e">
        <f t="shared" si="16"/>
        <v>#DIV/0!</v>
      </c>
      <c r="O89" s="51" t="e">
        <f t="shared" si="14"/>
        <v>#DIV/0!</v>
      </c>
      <c r="P89" s="49">
        <f>SUM((D70+D71+D72+D73+D74+D75+D76+D77+D78+D79+D80+D81+D82+D83+D84+D85+D86+D87+D88+D89+H70+H71+H72+H73+H74+H75+H76+H77+H78+H79+H80+H81+H82+H83+H84+H85+H86+H87+H88+H89)/(C70+C71+C72+C73+C74+C75+C76+C77+C78+C79+C80+C81+C82+C83+C84+C85+C86+C87+C88+C89+G70+G71+G72+G73+G74+G75+G76+G77+G78+G79+G80+G81+G82+G83+G84+G85+G86+G87+G88+G89))</f>
        <v>8.3889875666074598</v>
      </c>
      <c r="Q89" s="50">
        <f>SUM((L69+L70+L71+L72+L73+L74+L75+L76+L77+L78+L79+L80+L81+L82+L83+L84+L85+L86+L87+L88+L89)/(K69+K70+K71+K72+K73+K74+K75+K76+K77+K78+K79+K80+K81+K82+K83+K84+K85+K86+K87+K88+K89))</f>
        <v>8.5694884217754552</v>
      </c>
    </row>
    <row r="90" spans="1:17" ht="18" x14ac:dyDescent="0.25">
      <c r="A90" s="8"/>
      <c r="B90" s="12"/>
      <c r="C90" s="13"/>
      <c r="D90" s="13"/>
      <c r="E90" s="13"/>
      <c r="F90" s="13"/>
      <c r="G90" s="13"/>
      <c r="H90" s="13"/>
      <c r="I90" s="13"/>
      <c r="J90" s="13"/>
      <c r="K90" s="56">
        <f t="shared" si="12"/>
        <v>0</v>
      </c>
      <c r="L90" s="11">
        <f t="shared" si="12"/>
        <v>0</v>
      </c>
      <c r="M90" s="51" t="e">
        <f t="shared" si="13"/>
        <v>#DIV/0!</v>
      </c>
      <c r="N90" s="51" t="e">
        <f t="shared" si="16"/>
        <v>#DIV/0!</v>
      </c>
      <c r="O90" s="51" t="e">
        <f t="shared" si="14"/>
        <v>#DIV/0!</v>
      </c>
      <c r="P90" s="49">
        <f>SUM((D70+D71+D72+D73+D74+D75+D76+D77+D78+D79+D80+D81+D82+D83+D84+D85+D86+D87+D88+D89+D90+H70+H71+H72+H73+H74+H75+H76+H77+H78+H79+H80+H81+H82+H83+H84+H85+H86+H87+H88+H89+H90)/(C70+C71+C72+C73+C74+C75+C76+C77+C78+C79+C80+C81+C82+C83+C84+C85+C86+C87+C88+C89+C90+G70+G71+G72+G73+G74+G75+G76+G77+G78+G79+G80+G81+G82+G83+G84+G85+G86+G87+G88+G89+G90))</f>
        <v>8.3889875666074598</v>
      </c>
      <c r="Q90" s="50">
        <f>SUM((L69+L70+L71+L72+L73+L74+L75+L76+L77+L78+L79+L80+L81+L82+L83+L84+L85+L86+L87+L88+L89+L90)/(K69+K70+K71+K72+K73+K74+K75+K76+K77+K78+K79+K80+K81+K82+K83+K84+K85+K86+K87+K88+K89+K90))</f>
        <v>8.5694884217754552</v>
      </c>
    </row>
    <row r="91" spans="1:17" ht="18" x14ac:dyDescent="0.25">
      <c r="A91" s="8"/>
      <c r="B91" s="12"/>
      <c r="C91" s="13"/>
      <c r="D91" s="13"/>
      <c r="E91" s="13"/>
      <c r="F91" s="13"/>
      <c r="G91" s="13"/>
      <c r="H91" s="13"/>
      <c r="I91" s="13"/>
      <c r="J91" s="13"/>
      <c r="K91" s="56">
        <f t="shared" si="12"/>
        <v>0</v>
      </c>
      <c r="L91" s="11">
        <f t="shared" si="12"/>
        <v>0</v>
      </c>
      <c r="M91" s="51" t="e">
        <f t="shared" si="13"/>
        <v>#DIV/0!</v>
      </c>
      <c r="N91" s="51" t="e">
        <f t="shared" si="16"/>
        <v>#DIV/0!</v>
      </c>
      <c r="O91" s="51" t="e">
        <f t="shared" si="14"/>
        <v>#DIV/0!</v>
      </c>
      <c r="P91" s="49">
        <f>SUM((D70+D71+D72+D73+D74+D75+D76+D77+D78+D79+D80+D81+D82+D83+D84+D85+D86+D87+D88+D89+D90+D91+H70+H71+H72+H73+H74+H75+H76+H77+H78+H79+H80+H81+H82+H83+H84+H85+H86+H87+H88+H89+H90+H91)/(C70+C71+C72+C73+C74+C75+C76+C77+C78+C79+C80+C81+C82+C83+C84+C85+C86+C87+C88+C89+C90+C91+G70+G71+G72+G73+G74+G75+G76+G77+G78+G79+G80+G81+G82+G83+G84+G85+G86+G87+G88+G89+G90+G91))</f>
        <v>8.3889875666074598</v>
      </c>
      <c r="Q91" s="50">
        <f>SUM((L69+L70+L71+L72+L73+L74+L75+L76+L77+L78+L79+L80+L81+L82+L83+L84+L85+L86+L87+L88+L89+L90+L91)/(K69+K70+K71+K72+K73+K74+K75+K76+K77+K78+K79+K80+K81+K82+K83+K84+K85+K86+K87+K88+K89+K90+K91))</f>
        <v>8.5694884217754552</v>
      </c>
    </row>
    <row r="92" spans="1:17" ht="18" x14ac:dyDescent="0.25">
      <c r="A92" s="8"/>
      <c r="B92" s="12"/>
      <c r="C92" s="13"/>
      <c r="D92" s="13"/>
      <c r="E92" s="13"/>
      <c r="F92" s="13"/>
      <c r="G92" s="13"/>
      <c r="H92" s="13"/>
      <c r="I92" s="13"/>
      <c r="J92" s="13"/>
      <c r="K92" s="56">
        <f t="shared" si="12"/>
        <v>0</v>
      </c>
      <c r="L92" s="11">
        <f t="shared" si="12"/>
        <v>0</v>
      </c>
      <c r="M92" s="51" t="e">
        <f t="shared" si="13"/>
        <v>#DIV/0!</v>
      </c>
      <c r="N92" s="51" t="e">
        <f t="shared" si="16"/>
        <v>#DIV/0!</v>
      </c>
      <c r="O92" s="51" t="e">
        <f t="shared" si="14"/>
        <v>#DIV/0!</v>
      </c>
      <c r="P92" s="49">
        <f>SUM((D70+D71+D72+D73+D74+D75+D76+D77+D78+D79+D80+D81+D82+D83+D84+D85+D86+D87+D88+D89+D90+D91+D92+H70+H71+H72+H73+H74+H75+H76+H77+H78+H79+H80+H81+H82+H83+H84+H85+H86+H87+H88+H89+H90+H91+H92)/(C70+C71+C72+C73+C74+C75+C76+C77+C78+C79+C80+C81+C82+C83+C84+C85+C86+C87+C88+C89+C90+C91+C92+G70+G71+G72+G73+G74+G75+G76+G77+G78+G79+G80+G81+G82+G83+G84+G85+G86+G87+G88+G89+G90+G91+G92))</f>
        <v>8.3889875666074598</v>
      </c>
      <c r="Q92" s="50">
        <f>SUM((L69+L70+L71+L72+L73+L74+L75+L76+L77+L78+L79+L80+L81+L82+L83+L84+L85+L86+L87+L88+L89+L90+L91+L92)/(K69+K70+K71+K72+K73+K74+K75+K76+K77+K78+K79+K80+K81+K82+K83+K84+K85+K86+K87+K88+K89+K90+K91+K92))</f>
        <v>8.5694884217754552</v>
      </c>
    </row>
    <row r="93" spans="1:17" ht="18" x14ac:dyDescent="0.25">
      <c r="A93" s="8"/>
      <c r="B93" s="12"/>
      <c r="C93" s="13"/>
      <c r="D93" s="13"/>
      <c r="E93" s="13"/>
      <c r="F93" s="13"/>
      <c r="G93" s="13"/>
      <c r="H93" s="13"/>
      <c r="I93" s="13"/>
      <c r="J93" s="13"/>
      <c r="K93" s="56">
        <f t="shared" si="12"/>
        <v>0</v>
      </c>
      <c r="L93" s="11">
        <f t="shared" si="12"/>
        <v>0</v>
      </c>
      <c r="M93" s="51" t="e">
        <f t="shared" si="13"/>
        <v>#DIV/0!</v>
      </c>
      <c r="N93" s="51" t="e">
        <f t="shared" si="16"/>
        <v>#DIV/0!</v>
      </c>
      <c r="O93" s="51" t="e">
        <f t="shared" si="14"/>
        <v>#DIV/0!</v>
      </c>
      <c r="P93" s="49">
        <f>SUM((D70+D71+D72+D73+D74+D75+D76+D77+D78+D79+D80+D81+D82+D83+D84+D85+D86+D87+D88+D89+D90+D91+D92+D93+H70+H71+H72+H73+H74+H75+H76+H77+H78+H79+H80+H81+H82+H83+H84+H85+H86+H87+H88+H89+H90+H91+H92+H93)/(C70+C71+C72+C73+C74+C75+C76+C77+C78+C79+C80+C81+C82+C83+C84+C85+C86+C87+C88+C89+C90+C91+C92+C93+G70+G71+G72+G73+G74+G75+G76+G77+G78+G79+G80+G81+G82+G83+G84+G85+G86+G87+G88+G89+G90+G91+G92+G93))</f>
        <v>8.3889875666074598</v>
      </c>
      <c r="Q93" s="50">
        <f>SUM((L69+L70+L71+L72+L73+L74+L75+L76+L77+L78+L79+L80+L81+L82+L83+L84+L85+L86+L87+L88+L89+L90+L91+L92+L93)/(K69+K70+K71+K72+K73+K74+K75+K76+K77+K78+K79+K80+K81+K82+K83+K84+K85+K86+K87+K88+K89+K90+K91+K92+K93))</f>
        <v>8.5694884217754552</v>
      </c>
    </row>
    <row r="94" spans="1:17" ht="18" x14ac:dyDescent="0.25">
      <c r="A94" s="8"/>
      <c r="B94" s="12"/>
      <c r="C94" s="13"/>
      <c r="D94" s="13"/>
      <c r="E94" s="13"/>
      <c r="F94" s="13"/>
      <c r="G94" s="13"/>
      <c r="H94" s="13"/>
      <c r="I94" s="13"/>
      <c r="J94" s="13"/>
      <c r="K94" s="56">
        <f t="shared" si="12"/>
        <v>0</v>
      </c>
      <c r="L94" s="11">
        <f t="shared" si="12"/>
        <v>0</v>
      </c>
      <c r="M94" s="51" t="e">
        <f t="shared" si="13"/>
        <v>#DIV/0!</v>
      </c>
      <c r="N94" s="51" t="e">
        <f t="shared" si="16"/>
        <v>#DIV/0!</v>
      </c>
      <c r="O94" s="51" t="e">
        <f t="shared" si="14"/>
        <v>#DIV/0!</v>
      </c>
      <c r="P94" s="49">
        <f>SUM((D70+D71+D72+D73+D74+D75+D76+D77+D78+D79+D80+D81+D82+D83+D84+D85+D86+D87+D88+D89+D90+D91+D92+D93+D94+H70+H71+H72+H73+H74+H75+H76+H77+H78+H79+H80+H81+H82+H83+H84+H85+H86+H87+H88+H89+H90+H91+H92+H93+H94)/(C70+C71+C72+C73+C74+C75+C76+C77+C78+C79+C80+C81+C82+C83+C84+C85+C86+C87+C88+C89+C90+C91+C92+C93+C94+G70+G71+G72+G73+G74+G75+G76+G77+G78+G79+G80+G81+G82+G83+G84+G85+G86+G87+G88+G89+G90+G91+G92+G93+G94))</f>
        <v>8.3889875666074598</v>
      </c>
      <c r="Q94" s="50">
        <f>SUM((L69+L70+L71+L72+L73+L74+L75+L76+L77+L78+L79+L80+L81+L82+L83+L84+L85+L86+L87+L88+L89+L90+L91+L92+L93+L94)/(K69+K70+K71+K72+K73+K74+K75+K76+K77+K78+K79+K80+K81+K82+K83+K84+K85+K86+K87+K88+K89+K90+K91+K92+K93+K94))</f>
        <v>8.5694884217754552</v>
      </c>
    </row>
    <row r="95" spans="1:17" ht="18" x14ac:dyDescent="0.25">
      <c r="A95" s="8"/>
      <c r="B95" s="15"/>
      <c r="C95" s="13"/>
      <c r="D95" s="13"/>
      <c r="E95" s="13"/>
      <c r="F95" s="13"/>
      <c r="G95" s="13"/>
      <c r="H95" s="13"/>
      <c r="I95" s="13"/>
      <c r="J95" s="13"/>
      <c r="K95" s="56">
        <f t="shared" si="12"/>
        <v>0</v>
      </c>
      <c r="L95" s="11">
        <f t="shared" si="12"/>
        <v>0</v>
      </c>
      <c r="M95" s="51" t="e">
        <f t="shared" si="13"/>
        <v>#DIV/0!</v>
      </c>
      <c r="N95" s="51" t="e">
        <f t="shared" si="16"/>
        <v>#DIV/0!</v>
      </c>
      <c r="O95" s="51" t="e">
        <f t="shared" si="14"/>
        <v>#DIV/0!</v>
      </c>
      <c r="P95" s="49">
        <f>SUM((D70+D71+D72+D73+D74+D75+D76+D77+D78+D79+D80+D81+D82+D83+D84+D85+D86+D87+D88+D89+D90+D91+D92+D93+D94+D95+H70+H71+H72+H73+H74+H75+H76+H77+H78+H79+H80+H81+H82+H83+H84+H85+H86+H87+H88+H89+H90+H91+H92+H93+H94+H95)/(C70+C71+C72+C73+C74+C75+C76+C77+C78+C79+C80+C81+C82+C83+C84+C85+C86+C87+C88+C89+C90+C91+C92+C93+C94+C95+G70+G71+G72+G73+G74+G75+G76+G77+G78+G79+G80+G81+G82+G83+G84+G85+G86+G87+G88+G89+G90+G91+G92+G93+G94+G95))</f>
        <v>8.3889875666074598</v>
      </c>
      <c r="Q95" s="50">
        <f>SUM((L69+L70+L71+L72+L73+L74+L75+L76+L77+L78+L79+L80+L81+L82+L83+L84+L85+L86+L87+L88+L89+L90+L91+L92+L93+L94+L95)/(K69+K70+K71+K72+K73+K74+K75+K76+K77+K78+K79+K80+K81+K82+K83+K84+K85+K86+K87+K88+K89+K90+K91+K92+K93+K94+K95))</f>
        <v>8.5694884217754552</v>
      </c>
    </row>
    <row r="96" spans="1:17" ht="18" x14ac:dyDescent="0.25">
      <c r="A96" s="8"/>
      <c r="B96" s="15"/>
      <c r="C96" s="13"/>
      <c r="D96" s="13"/>
      <c r="E96" s="13"/>
      <c r="F96" s="13"/>
      <c r="G96" s="13"/>
      <c r="H96" s="13"/>
      <c r="I96" s="13"/>
      <c r="J96" s="13"/>
      <c r="K96" s="56">
        <f t="shared" si="12"/>
        <v>0</v>
      </c>
      <c r="L96" s="11">
        <f t="shared" si="12"/>
        <v>0</v>
      </c>
      <c r="M96" s="51" t="e">
        <f t="shared" si="13"/>
        <v>#DIV/0!</v>
      </c>
      <c r="N96" s="51" t="e">
        <f t="shared" si="16"/>
        <v>#DIV/0!</v>
      </c>
      <c r="O96" s="51" t="e">
        <f t="shared" si="14"/>
        <v>#DIV/0!</v>
      </c>
      <c r="P96" s="49">
        <f>SUM((D70+D71+D72+D73+D74+D75+D76+D77+D78+D79+D80+D81+D82+D83+D84+D85+D86+D87+D88+D89+D90+D91+D92+D93+D94+D95+D96+H70+H71+H72+H73+H74+H75+H76+H77+H78+H79+H80+H81+H82+H83+H84+H85+H86+H87+H88+H89+H90+H91+H92+H93+H94+H95+H96)/(C70+C71+C72+C73+C74+C75+C76+C77+C78+C79+C80+C81+C82+C83+C84+C85+C86+C87+C88+C89+C90+C91+C92+C93+C94+C95+C96+G70+G71+G72+G73+G74+G75+G76+G77+G78+G79+G80+G81+G82+G83+G84+G85+G86+G87+G88+G89+G90+G91+G92+G93+G94+G95+G96))</f>
        <v>8.3889875666074598</v>
      </c>
      <c r="Q96" s="50">
        <f>SUM((L69+L70+L71+L72+L73+L74+L75+L76+L77+L78+L79+L80+L81+L82+L83+L84+L85+L86+L87+L88+L89+L90+L91+L92+L93+L94+L95+L96)/(K69+K70+K71+K72+K73+K74+K75+K76+K77+K78+K79+K80+K81+K82+K83+K84+K85+K86+K87+K88+K89+K90+K91+K92+K93+K94+K95+K96))</f>
        <v>8.5694884217754552</v>
      </c>
    </row>
    <row r="97" spans="1:17" ht="18" x14ac:dyDescent="0.25">
      <c r="A97" s="8"/>
      <c r="B97" s="8"/>
      <c r="C97" s="16"/>
      <c r="D97" s="16"/>
      <c r="E97" s="16"/>
      <c r="F97" s="16"/>
      <c r="G97" s="16"/>
      <c r="H97" s="16"/>
      <c r="I97" s="16"/>
      <c r="J97" s="16"/>
      <c r="K97" s="67"/>
      <c r="L97" s="8"/>
      <c r="M97" s="46"/>
      <c r="N97" s="46"/>
      <c r="O97" s="46"/>
      <c r="P97" s="46"/>
      <c r="Q97" s="48"/>
    </row>
    <row r="98" spans="1:17" ht="18.75" thickBot="1" x14ac:dyDescent="0.3">
      <c r="A98" s="8"/>
      <c r="B98" s="8"/>
      <c r="C98" s="14"/>
      <c r="D98" s="14"/>
      <c r="E98" s="14"/>
      <c r="F98" s="14"/>
      <c r="G98" s="14"/>
      <c r="H98" s="14"/>
      <c r="I98" s="14"/>
      <c r="J98" s="14"/>
      <c r="K98" s="67"/>
      <c r="L98" s="8"/>
      <c r="M98" s="46"/>
      <c r="N98" s="46"/>
      <c r="O98" s="46"/>
      <c r="P98" s="46"/>
      <c r="Q98" s="48"/>
    </row>
    <row r="99" spans="1:17" ht="19.5" thickTop="1" thickBot="1" x14ac:dyDescent="0.3">
      <c r="A99" s="17" t="s">
        <v>18</v>
      </c>
      <c r="B99" s="19"/>
      <c r="C99" s="70">
        <f>Q96</f>
        <v>8.5694884217754552</v>
      </c>
      <c r="D99" s="20"/>
      <c r="E99" s="20">
        <f>COUNTA(E70:E96)</f>
        <v>2</v>
      </c>
      <c r="F99" s="20">
        <f t="shared" ref="F99:J99" si="17">COUNTA(F70:F96)</f>
        <v>4</v>
      </c>
      <c r="G99" s="20"/>
      <c r="H99" s="20"/>
      <c r="I99" s="20">
        <f t="shared" si="17"/>
        <v>5</v>
      </c>
      <c r="J99" s="20">
        <f t="shared" si="17"/>
        <v>1</v>
      </c>
      <c r="K99" s="68">
        <f>SUM(K69:K96)</f>
        <v>609.60465116279067</v>
      </c>
      <c r="L99" s="68">
        <f>SUM(L69:L96)</f>
        <v>5224</v>
      </c>
      <c r="M99" s="52"/>
      <c r="N99" s="52"/>
      <c r="O99" s="53"/>
      <c r="P99" s="53"/>
      <c r="Q99" s="48"/>
    </row>
    <row r="100" spans="1:17" ht="18" x14ac:dyDescent="0.25">
      <c r="A100" s="5"/>
      <c r="B100" s="28"/>
      <c r="C100" s="16"/>
      <c r="D100" s="16"/>
      <c r="E100" s="16"/>
      <c r="F100" s="16"/>
      <c r="G100" s="16"/>
      <c r="H100" s="16"/>
      <c r="I100" s="16"/>
      <c r="J100" s="16"/>
      <c r="K100" s="69"/>
      <c r="L100" s="5"/>
      <c r="M100" s="48"/>
      <c r="N100" s="48"/>
      <c r="O100" s="48"/>
      <c r="P100" s="48"/>
      <c r="Q100" s="48"/>
    </row>
    <row r="101" spans="1:17" ht="18" x14ac:dyDescent="0.25">
      <c r="A101" s="28" t="s">
        <v>70</v>
      </c>
      <c r="B101" s="28"/>
      <c r="C101" s="16"/>
      <c r="D101" s="16"/>
      <c r="E101" s="16"/>
      <c r="F101" s="16"/>
      <c r="G101" s="16"/>
      <c r="H101" s="16"/>
      <c r="I101" s="16"/>
      <c r="J101" s="16"/>
      <c r="K101" s="69"/>
      <c r="L101" s="5"/>
      <c r="M101" s="48"/>
      <c r="N101" s="48"/>
      <c r="O101" s="48"/>
      <c r="P101" s="48"/>
      <c r="Q101" s="48"/>
    </row>
    <row r="102" spans="1:17" ht="18" x14ac:dyDescent="0.25">
      <c r="A102" s="28"/>
      <c r="B102" s="9" t="s">
        <v>16</v>
      </c>
      <c r="C102" s="55">
        <f>SUM(D102/9.42)</f>
        <v>53.184713375796179</v>
      </c>
      <c r="D102" s="10">
        <v>501</v>
      </c>
      <c r="E102" s="10"/>
      <c r="F102" s="10"/>
      <c r="G102" s="10"/>
      <c r="H102" s="10"/>
      <c r="I102" s="10"/>
      <c r="J102" s="10"/>
      <c r="K102" s="56">
        <f>C102</f>
        <v>53.184713375796179</v>
      </c>
      <c r="L102" s="11">
        <v>501</v>
      </c>
      <c r="M102" s="49">
        <f>SUM(D102/C102)</f>
        <v>9.42</v>
      </c>
      <c r="N102" s="46" t="e">
        <f>SUM(H102/G102)</f>
        <v>#DIV/0!</v>
      </c>
      <c r="O102" s="49">
        <f>SUM(L102/K102)</f>
        <v>9.42</v>
      </c>
      <c r="P102" s="49">
        <f>SUM((D102+H102)/(C102+G102))</f>
        <v>9.42</v>
      </c>
      <c r="Q102" s="50">
        <f>SUM(L102/K102)</f>
        <v>9.42</v>
      </c>
    </row>
    <row r="103" spans="1:17" ht="18" x14ac:dyDescent="0.25">
      <c r="A103" s="8"/>
      <c r="B103" s="12">
        <v>46282</v>
      </c>
      <c r="C103" s="13">
        <v>78</v>
      </c>
      <c r="D103" s="13">
        <v>519</v>
      </c>
      <c r="E103" s="13"/>
      <c r="F103" s="13" t="s">
        <v>17</v>
      </c>
      <c r="G103" s="13">
        <v>27</v>
      </c>
      <c r="H103" s="13">
        <v>200</v>
      </c>
      <c r="I103" s="13"/>
      <c r="J103" s="13" t="s">
        <v>17</v>
      </c>
      <c r="K103" s="56">
        <f>SUM(C103+G103)</f>
        <v>105</v>
      </c>
      <c r="L103" s="11">
        <f>SUM(D103+H103)</f>
        <v>719</v>
      </c>
      <c r="M103" s="49">
        <f>SUM(D103/C103)</f>
        <v>6.6538461538461542</v>
      </c>
      <c r="N103" s="49">
        <f>SUM(H103/G103)</f>
        <v>7.4074074074074074</v>
      </c>
      <c r="O103" s="49">
        <f>SUM(L103/K103)</f>
        <v>6.8476190476190473</v>
      </c>
      <c r="P103" s="49">
        <f>SUM((D103+H103)/(C103+G103))</f>
        <v>6.8476190476190473</v>
      </c>
      <c r="Q103" s="50">
        <f>SUM((L102+L103)/(K102+K103))</f>
        <v>7.7125025166096233</v>
      </c>
    </row>
    <row r="104" spans="1:17" ht="18" x14ac:dyDescent="0.25">
      <c r="A104" s="8"/>
      <c r="B104" s="12">
        <f>SUM(B103+7)</f>
        <v>46289</v>
      </c>
      <c r="C104" s="13">
        <v>49</v>
      </c>
      <c r="D104" s="13">
        <v>501</v>
      </c>
      <c r="E104" s="13" t="s">
        <v>17</v>
      </c>
      <c r="F104" s="13"/>
      <c r="G104" s="13">
        <v>47</v>
      </c>
      <c r="H104" s="13">
        <v>301</v>
      </c>
      <c r="I104" s="13" t="s">
        <v>17</v>
      </c>
      <c r="J104" s="13"/>
      <c r="K104" s="56">
        <f t="shared" ref="K104:L129" si="18">SUM(C104+G104)</f>
        <v>96</v>
      </c>
      <c r="L104" s="11">
        <f t="shared" si="18"/>
        <v>802</v>
      </c>
      <c r="M104" s="51">
        <f t="shared" ref="M104:M129" si="19">SUM(D104/C104)</f>
        <v>10.224489795918368</v>
      </c>
      <c r="N104" s="51">
        <f>SUM(H104/G104)</f>
        <v>6.4042553191489358</v>
      </c>
      <c r="O104" s="51">
        <f t="shared" ref="O104:O129" si="20">SUM(L104/K104)</f>
        <v>8.3541666666666661</v>
      </c>
      <c r="P104" s="49">
        <f>SUM((D103+D104+H103+H104)/(C103+C104+G103+G104))</f>
        <v>7.5671641791044779</v>
      </c>
      <c r="Q104" s="50">
        <f>SUM((L102+L103+L104)/(K102+K103+K104))</f>
        <v>7.9548450146590826</v>
      </c>
    </row>
    <row r="105" spans="1:17" ht="18" x14ac:dyDescent="0.25">
      <c r="A105" s="8"/>
      <c r="B105" s="12">
        <f t="shared" ref="B105:B120" si="21">SUM(B104+7)</f>
        <v>46296</v>
      </c>
      <c r="C105" s="13">
        <v>65</v>
      </c>
      <c r="D105" s="13">
        <v>501</v>
      </c>
      <c r="E105" s="13" t="s">
        <v>17</v>
      </c>
      <c r="F105" s="13"/>
      <c r="G105" s="13">
        <v>30</v>
      </c>
      <c r="H105" s="13">
        <v>245</v>
      </c>
      <c r="I105" s="13"/>
      <c r="J105" s="13" t="s">
        <v>17</v>
      </c>
      <c r="K105" s="56">
        <f t="shared" si="18"/>
        <v>95</v>
      </c>
      <c r="L105" s="11">
        <f t="shared" si="18"/>
        <v>746</v>
      </c>
      <c r="M105" s="51">
        <f t="shared" si="19"/>
        <v>7.7076923076923078</v>
      </c>
      <c r="N105" s="51">
        <f t="shared" ref="N105:N129" si="22">SUM(H105/G105)</f>
        <v>8.1666666666666661</v>
      </c>
      <c r="O105" s="51">
        <f t="shared" si="20"/>
        <v>7.8526315789473689</v>
      </c>
      <c r="P105" s="49">
        <f>SUM((D103+D104+D105+H103+H104+H105)/(C103+C104+C105+G103+G104+G105))</f>
        <v>7.6587837837837842</v>
      </c>
      <c r="Q105" s="50">
        <f>SUM((L102+L103+L104+L105)/(K102+K103+K104+K105))</f>
        <v>7.9270365911495393</v>
      </c>
    </row>
    <row r="106" spans="1:17" ht="18" x14ac:dyDescent="0.25">
      <c r="A106" s="8"/>
      <c r="B106" s="12">
        <f t="shared" si="21"/>
        <v>46303</v>
      </c>
      <c r="C106" s="13"/>
      <c r="D106" s="13"/>
      <c r="E106" s="13"/>
      <c r="F106" s="13"/>
      <c r="G106" s="13"/>
      <c r="H106" s="13"/>
      <c r="I106" s="13"/>
      <c r="J106" s="13"/>
      <c r="K106" s="56">
        <f t="shared" si="18"/>
        <v>0</v>
      </c>
      <c r="L106" s="11">
        <f t="shared" si="18"/>
        <v>0</v>
      </c>
      <c r="M106" s="51" t="e">
        <f t="shared" si="19"/>
        <v>#DIV/0!</v>
      </c>
      <c r="N106" s="51" t="e">
        <f t="shared" si="22"/>
        <v>#DIV/0!</v>
      </c>
      <c r="O106" s="51" t="e">
        <f t="shared" si="20"/>
        <v>#DIV/0!</v>
      </c>
      <c r="P106" s="49">
        <f>SUM((D103+D104+D105+D106+H103+H104+H105+H106)/(C103+C104+C105+C106+G103+G104+G105+G106))</f>
        <v>7.6587837837837842</v>
      </c>
      <c r="Q106" s="50">
        <f>SUM((L102+L103+L104+L105+L106)/(K102+K103+K104+K105+K106))</f>
        <v>7.9270365911495393</v>
      </c>
    </row>
    <row r="107" spans="1:17" ht="18" x14ac:dyDescent="0.25">
      <c r="A107" s="8"/>
      <c r="B107" s="12">
        <f t="shared" si="21"/>
        <v>46310</v>
      </c>
      <c r="C107" s="13">
        <v>48</v>
      </c>
      <c r="D107" s="13">
        <v>492</v>
      </c>
      <c r="E107" s="13"/>
      <c r="F107" s="13" t="s">
        <v>17</v>
      </c>
      <c r="G107" s="13">
        <v>24</v>
      </c>
      <c r="H107" s="13">
        <v>301</v>
      </c>
      <c r="I107" s="13" t="s">
        <v>17</v>
      </c>
      <c r="J107" s="13"/>
      <c r="K107" s="56">
        <f t="shared" si="18"/>
        <v>72</v>
      </c>
      <c r="L107" s="11">
        <f t="shared" si="18"/>
        <v>793</v>
      </c>
      <c r="M107" s="51">
        <f t="shared" si="19"/>
        <v>10.25</v>
      </c>
      <c r="N107" s="51">
        <f t="shared" si="22"/>
        <v>12.541666666666666</v>
      </c>
      <c r="O107" s="51">
        <f t="shared" si="20"/>
        <v>11.013888888888889</v>
      </c>
      <c r="P107" s="49">
        <f>SUM((D103+D104+D105+D106+D107+H103+H104+H105+H106+H107)/(C103+C104+C105+C106+C107+G103+G104+G105+G106+G107))</f>
        <v>8.3152173913043477</v>
      </c>
      <c r="Q107" s="50">
        <f>SUM((L102+L103+L104+L105+L106+L107)/(K102+K103+K104+K105+K106+K107))</f>
        <v>8.4547228019236016</v>
      </c>
    </row>
    <row r="108" spans="1:17" ht="18" x14ac:dyDescent="0.25">
      <c r="A108" s="8"/>
      <c r="B108" s="12">
        <f t="shared" si="21"/>
        <v>46317</v>
      </c>
      <c r="C108" s="13">
        <v>39</v>
      </c>
      <c r="D108" s="13">
        <v>463</v>
      </c>
      <c r="E108" s="13"/>
      <c r="F108" s="13" t="s">
        <v>17</v>
      </c>
      <c r="G108" s="13">
        <v>40</v>
      </c>
      <c r="H108" s="13">
        <v>301</v>
      </c>
      <c r="I108" s="13" t="s">
        <v>17</v>
      </c>
      <c r="J108" s="13"/>
      <c r="K108" s="56">
        <f t="shared" si="18"/>
        <v>79</v>
      </c>
      <c r="L108" s="11">
        <f t="shared" si="18"/>
        <v>764</v>
      </c>
      <c r="M108" s="51">
        <f t="shared" si="19"/>
        <v>11.871794871794872</v>
      </c>
      <c r="N108" s="51">
        <f t="shared" si="22"/>
        <v>7.5250000000000004</v>
      </c>
      <c r="O108" s="51">
        <f t="shared" si="20"/>
        <v>9.6708860759493671</v>
      </c>
      <c r="P108" s="49">
        <f>SUM((D103+D104+D105+D106+D107+D108+H103+H104+H105+H106+H107+H108)/(C103+C104+C105+C106+C107+C108+G103+G104+G105+G106+G107+G108))</f>
        <v>8.5548098434004469</v>
      </c>
      <c r="Q108" s="50">
        <f>SUM((L102+L103+L104+L105+L106+L107+L108)/(K102+K103+K104+K105+K106+K107+K108))</f>
        <v>8.6468056386812524</v>
      </c>
    </row>
    <row r="109" spans="1:17" ht="18" x14ac:dyDescent="0.25">
      <c r="A109" s="8"/>
      <c r="B109" s="12">
        <f t="shared" si="21"/>
        <v>46324</v>
      </c>
      <c r="C109" s="13"/>
      <c r="D109" s="13"/>
      <c r="E109" s="13"/>
      <c r="F109" s="13"/>
      <c r="G109" s="13"/>
      <c r="H109" s="13"/>
      <c r="I109" s="13"/>
      <c r="J109" s="13"/>
      <c r="K109" s="56">
        <f t="shared" si="18"/>
        <v>0</v>
      </c>
      <c r="L109" s="11">
        <f t="shared" si="18"/>
        <v>0</v>
      </c>
      <c r="M109" s="51" t="e">
        <f t="shared" si="19"/>
        <v>#DIV/0!</v>
      </c>
      <c r="N109" s="51" t="e">
        <f t="shared" si="22"/>
        <v>#DIV/0!</v>
      </c>
      <c r="O109" s="51" t="e">
        <f t="shared" si="20"/>
        <v>#DIV/0!</v>
      </c>
      <c r="P109" s="49">
        <f>SUM((D103+D104+D105+D106+D107+D108+D109+H103+H104+H105+H106+H107+H108+H109)/(C103+C104+C105+C106+C107+C108+C109+G103+G104+G105+G106+G107+G108+G109))</f>
        <v>8.5548098434004469</v>
      </c>
      <c r="Q109" s="50">
        <f>SUM((L102+L103+L104+L105+L106+L107+L108+L109)/(K102+K103+K104+K105+K106+K107+K108+K109))</f>
        <v>8.6468056386812524</v>
      </c>
    </row>
    <row r="110" spans="1:17" ht="18" x14ac:dyDescent="0.25">
      <c r="A110" s="8"/>
      <c r="B110" s="12">
        <f t="shared" si="21"/>
        <v>46331</v>
      </c>
      <c r="C110" s="13"/>
      <c r="D110" s="13"/>
      <c r="E110" s="13"/>
      <c r="F110" s="13"/>
      <c r="G110" s="13"/>
      <c r="H110" s="13"/>
      <c r="I110" s="13"/>
      <c r="J110" s="13"/>
      <c r="K110" s="56">
        <f t="shared" si="18"/>
        <v>0</v>
      </c>
      <c r="L110" s="11">
        <f t="shared" si="18"/>
        <v>0</v>
      </c>
      <c r="M110" s="51" t="e">
        <f t="shared" si="19"/>
        <v>#DIV/0!</v>
      </c>
      <c r="N110" s="51" t="e">
        <f t="shared" si="22"/>
        <v>#DIV/0!</v>
      </c>
      <c r="O110" s="51" t="e">
        <f t="shared" si="20"/>
        <v>#DIV/0!</v>
      </c>
      <c r="P110" s="49">
        <f>SUM((D103+D104+D105+D106+D107+D108+D109+D110+H103+H104+H105+H106+H107+H108+H109+H110)/(C103+C104+C105+C106+C107+C108+C109+C110+G103+G104+G105+G106+G107+G108+G109+G110))</f>
        <v>8.5548098434004469</v>
      </c>
      <c r="Q110" s="50">
        <f>SUM((L102+L103+L104+L105+L106+L107+L108+L109+L110)/(K102+K103+K104+K105+K106+K107+K108+K109+K110))</f>
        <v>8.6468056386812524</v>
      </c>
    </row>
    <row r="111" spans="1:17" ht="18" x14ac:dyDescent="0.25">
      <c r="A111" s="8"/>
      <c r="B111" s="12">
        <f t="shared" si="21"/>
        <v>46338</v>
      </c>
      <c r="C111" s="13"/>
      <c r="D111" s="13"/>
      <c r="E111" s="13"/>
      <c r="F111" s="13"/>
      <c r="G111" s="13"/>
      <c r="H111" s="13"/>
      <c r="I111" s="13"/>
      <c r="J111" s="13"/>
      <c r="K111" s="56">
        <f t="shared" si="18"/>
        <v>0</v>
      </c>
      <c r="L111" s="11">
        <f t="shared" si="18"/>
        <v>0</v>
      </c>
      <c r="M111" s="51" t="e">
        <f t="shared" si="19"/>
        <v>#DIV/0!</v>
      </c>
      <c r="N111" s="51" t="e">
        <f t="shared" si="22"/>
        <v>#DIV/0!</v>
      </c>
      <c r="O111" s="51" t="e">
        <f t="shared" si="20"/>
        <v>#DIV/0!</v>
      </c>
      <c r="P111" s="49">
        <f>SUM((D103+D104+D105+D106+D107+D108+D109+D110+D111+H103+H104+H105+H106+H107+H108+H109+H110+H111)/(C103+C104+C105+C106+C107+C108+C109+C110+C111+G103+G104+G105+G106+G107+G108+G109+G110+G111))</f>
        <v>8.5548098434004469</v>
      </c>
      <c r="Q111" s="50">
        <f>SUM((L102+L103+L104+L105+L106+L107+L108+L109+L110+L111)/(K102+K103+K104+K105+K106+K107+K108+K109+K110+K111))</f>
        <v>8.6468056386812524</v>
      </c>
    </row>
    <row r="112" spans="1:17" ht="18" x14ac:dyDescent="0.25">
      <c r="A112" s="8"/>
      <c r="B112" s="12">
        <f t="shared" si="21"/>
        <v>46345</v>
      </c>
      <c r="C112" s="13"/>
      <c r="D112" s="13"/>
      <c r="E112" s="13"/>
      <c r="F112" s="13"/>
      <c r="G112" s="13"/>
      <c r="H112" s="13"/>
      <c r="I112" s="13"/>
      <c r="J112" s="13"/>
      <c r="K112" s="56">
        <f t="shared" si="18"/>
        <v>0</v>
      </c>
      <c r="L112" s="11">
        <f t="shared" si="18"/>
        <v>0</v>
      </c>
      <c r="M112" s="51" t="e">
        <f t="shared" si="19"/>
        <v>#DIV/0!</v>
      </c>
      <c r="N112" s="51" t="e">
        <f t="shared" si="22"/>
        <v>#DIV/0!</v>
      </c>
      <c r="O112" s="51" t="e">
        <f t="shared" si="20"/>
        <v>#DIV/0!</v>
      </c>
      <c r="P112" s="49">
        <f>SUM((D103+D104+D105+D106+D107+D108+D109+D110+D111+D112+H103+H104+H105+H106+H107+H108+H109+H110+H111+H112)/(C103+C104+C105+C106+C107+C108+C109+C110+C111+C112+G103+G104+G105+G106+G107+G108+G109+G110+G111+G112))</f>
        <v>8.5548098434004469</v>
      </c>
      <c r="Q112" s="50">
        <f>SUM((L102+L103+L104+L105+L106+L107+L108+L109+L110+L111+L112)/(K102+K103+K104+K105+K106+K107+K108+K109+K110+K111+K112))</f>
        <v>8.6468056386812524</v>
      </c>
    </row>
    <row r="113" spans="1:17" ht="18" x14ac:dyDescent="0.25">
      <c r="A113" s="8"/>
      <c r="B113" s="12">
        <f t="shared" si="21"/>
        <v>46352</v>
      </c>
      <c r="C113" s="13"/>
      <c r="D113" s="13"/>
      <c r="E113" s="13"/>
      <c r="F113" s="13"/>
      <c r="G113" s="13"/>
      <c r="H113" s="13"/>
      <c r="I113" s="13"/>
      <c r="J113" s="13"/>
      <c r="K113" s="56">
        <f t="shared" si="18"/>
        <v>0</v>
      </c>
      <c r="L113" s="11">
        <f t="shared" si="18"/>
        <v>0</v>
      </c>
      <c r="M113" s="51" t="e">
        <f t="shared" si="19"/>
        <v>#DIV/0!</v>
      </c>
      <c r="N113" s="51" t="e">
        <f t="shared" si="22"/>
        <v>#DIV/0!</v>
      </c>
      <c r="O113" s="51" t="e">
        <f t="shared" si="20"/>
        <v>#DIV/0!</v>
      </c>
      <c r="P113" s="49">
        <f>SUM((D103+D104+D105+D106+D107+D108+D109+D110+D111+D112+D113+H103+H104+H105+H106+H107+H108+H109+H110+H111+H112+H113)/(C103+C104+C105+C106+C107+C108+C109+C110+C111+C112+C113+G103+G104+G105+G106+G107+G108+G109+G110+G111+G112+G113))</f>
        <v>8.5548098434004469</v>
      </c>
      <c r="Q113" s="50">
        <f>SUM((L102+L103+L104+L105+L106+L107+L108+L109+L110+L111+L112+L113)/(K102+K103+K104+K105+K106+K107+K108+K109+K110+K111+K112+K113))</f>
        <v>8.6468056386812524</v>
      </c>
    </row>
    <row r="114" spans="1:17" ht="18" x14ac:dyDescent="0.25">
      <c r="A114" s="8"/>
      <c r="B114" s="12">
        <f t="shared" si="21"/>
        <v>46359</v>
      </c>
      <c r="C114" s="13"/>
      <c r="D114" s="13"/>
      <c r="E114" s="13"/>
      <c r="F114" s="13"/>
      <c r="G114" s="13"/>
      <c r="H114" s="13"/>
      <c r="I114" s="13"/>
      <c r="J114" s="13"/>
      <c r="K114" s="56">
        <f t="shared" si="18"/>
        <v>0</v>
      </c>
      <c r="L114" s="11">
        <f t="shared" si="18"/>
        <v>0</v>
      </c>
      <c r="M114" s="51" t="e">
        <f t="shared" si="19"/>
        <v>#DIV/0!</v>
      </c>
      <c r="N114" s="51" t="e">
        <f t="shared" si="22"/>
        <v>#DIV/0!</v>
      </c>
      <c r="O114" s="51" t="e">
        <f t="shared" si="20"/>
        <v>#DIV/0!</v>
      </c>
      <c r="P114" s="49">
        <f>SUM((D103+D104+D105+D106+D107+D108+D109+D110+D111+D112+D113+D114+H103+H104+H105+H106+H107+H108+H109+H110+H111+H112+H113+H114)/(C103+C104+C105+C106+C107+C108+C109+C110+C111+C112+C113+C114+G103+G104+G105+G106+G107+G108+G109+G110+G111+G112+G113+G114))</f>
        <v>8.5548098434004469</v>
      </c>
      <c r="Q114" s="50">
        <f>SUM((L102+L103+L104+L105+L106+L107+L108+L109+L110+L111+L112+L113+L114)/(K102+K103+K104+K105+K106+K107+K108+K109+K110+K111+K112+K113+K114))</f>
        <v>8.6468056386812524</v>
      </c>
    </row>
    <row r="115" spans="1:17" ht="18" x14ac:dyDescent="0.25">
      <c r="A115" s="8"/>
      <c r="B115" s="12">
        <f t="shared" si="21"/>
        <v>46366</v>
      </c>
      <c r="C115" s="13"/>
      <c r="D115" s="13"/>
      <c r="E115" s="13"/>
      <c r="F115" s="13"/>
      <c r="G115" s="13"/>
      <c r="H115" s="13"/>
      <c r="I115" s="13"/>
      <c r="J115" s="13"/>
      <c r="K115" s="56">
        <f t="shared" si="18"/>
        <v>0</v>
      </c>
      <c r="L115" s="11">
        <f t="shared" si="18"/>
        <v>0</v>
      </c>
      <c r="M115" s="51" t="e">
        <f t="shared" si="19"/>
        <v>#DIV/0!</v>
      </c>
      <c r="N115" s="51" t="e">
        <f t="shared" si="22"/>
        <v>#DIV/0!</v>
      </c>
      <c r="O115" s="51" t="e">
        <f t="shared" si="20"/>
        <v>#DIV/0!</v>
      </c>
      <c r="P115" s="49">
        <f>SUM((D103+D104+D105+D106+D107+D108+D109+D110+D111+D112+D113+D114+D115+H103+H104+H105+H106+H107+H108+H109+H110+H111+H112+H113+H114+H115)/(C103+C104+C105+C106+C107+C108+C109+C110+C111+C112+C113+C114+C115+G103+G104+G105+G106+G107+G108+G109+G110+G111+G112+G113+G114+G115))</f>
        <v>8.5548098434004469</v>
      </c>
      <c r="Q115" s="50">
        <f>SUM((L102+L103+L104+L105+L106+L107+L108+L109+L110+L111+L112+L113+L114+L115)/(K102+K103+K104+K105+K106+K107+K108+K109+K110+K111+K112+K113+K114+K115))</f>
        <v>8.6468056386812524</v>
      </c>
    </row>
    <row r="116" spans="1:17" ht="18" x14ac:dyDescent="0.25">
      <c r="A116" s="8"/>
      <c r="B116" s="12">
        <f t="shared" si="21"/>
        <v>46373</v>
      </c>
      <c r="C116" s="13"/>
      <c r="D116" s="13"/>
      <c r="E116" s="13"/>
      <c r="F116" s="13"/>
      <c r="G116" s="13"/>
      <c r="H116" s="13"/>
      <c r="I116" s="13"/>
      <c r="J116" s="13"/>
      <c r="K116" s="56">
        <f t="shared" si="18"/>
        <v>0</v>
      </c>
      <c r="L116" s="11">
        <f t="shared" si="18"/>
        <v>0</v>
      </c>
      <c r="M116" s="51" t="e">
        <f t="shared" si="19"/>
        <v>#DIV/0!</v>
      </c>
      <c r="N116" s="51" t="e">
        <f t="shared" si="22"/>
        <v>#DIV/0!</v>
      </c>
      <c r="O116" s="51" t="e">
        <f t="shared" si="20"/>
        <v>#DIV/0!</v>
      </c>
      <c r="P116" s="49">
        <f>SUM((D103+D104+D105+D106+D107+D108+D109+D110+D111+D112+D113+D114+D115+D116+H103+H104+H105+H106+H107+H108+H109+H110+H111+H112+H113+H114+H115+H116)/(C103+C104+C105+C106+C107+C108+C109+C110+C111+C112+C113+C114+C115+C116+G103+G104+G105+G106+G107+G108+G109+G110+G111+G112+G113+G114+G115+G116))</f>
        <v>8.5548098434004469</v>
      </c>
      <c r="Q116" s="50">
        <f>SUM((L102+L103+L104+L105+L106+L107+L108+L109+L110+L111+L112+L113+L114+L115+L116)/(K102+K103+K104+K105+K106+K107+K108+K109+K110+K111+K112+K113+K114+K115+K116))</f>
        <v>8.6468056386812524</v>
      </c>
    </row>
    <row r="117" spans="1:17" ht="18" x14ac:dyDescent="0.25">
      <c r="A117" s="8"/>
      <c r="B117" s="12">
        <f t="shared" si="21"/>
        <v>46380</v>
      </c>
      <c r="C117" s="13"/>
      <c r="D117" s="13"/>
      <c r="E117" s="13"/>
      <c r="F117" s="13"/>
      <c r="G117" s="13"/>
      <c r="H117" s="13"/>
      <c r="I117" s="13"/>
      <c r="J117" s="13"/>
      <c r="K117" s="56">
        <f t="shared" si="18"/>
        <v>0</v>
      </c>
      <c r="L117" s="11">
        <f t="shared" si="18"/>
        <v>0</v>
      </c>
      <c r="M117" s="51" t="e">
        <f t="shared" si="19"/>
        <v>#DIV/0!</v>
      </c>
      <c r="N117" s="51" t="e">
        <f t="shared" si="22"/>
        <v>#DIV/0!</v>
      </c>
      <c r="O117" s="51" t="e">
        <f t="shared" si="20"/>
        <v>#DIV/0!</v>
      </c>
      <c r="P117" s="49">
        <f>SUM((D103+D104+D105+D106+D107+D108+D109+D110+D111+D112+D113+D114+D115+D116+D117+H103+H104+H105+H106+H107+H108+H109+H110+H111+H112+H113+H114+H115+H116+H117)/(C103+C104+C105+C106+C107+C108+C109+C110+C111+C112+C113+C114+C115+C116+C117+G103+G104+G105+G106+G107+G108+G109+G110+G111+G112+G113+G114+G115+G116+G117))</f>
        <v>8.5548098434004469</v>
      </c>
      <c r="Q117" s="50">
        <f>SUM((L102+L103+L104+L105+L106+L107+L108+L109+L110+L111+L112+L113+L114+L115+L116+L117)/(K102+K103+K104+K105+K106+K107+K108+K109+K110+K111+K112+K113+K114+K115+K116+K117))</f>
        <v>8.6468056386812524</v>
      </c>
    </row>
    <row r="118" spans="1:17" ht="18" x14ac:dyDescent="0.25">
      <c r="A118" s="8"/>
      <c r="B118" s="12">
        <f t="shared" si="21"/>
        <v>46387</v>
      </c>
      <c r="C118" s="13"/>
      <c r="D118" s="13"/>
      <c r="E118" s="13"/>
      <c r="F118" s="13"/>
      <c r="G118" s="13"/>
      <c r="H118" s="13"/>
      <c r="I118" s="13"/>
      <c r="J118" s="13"/>
      <c r="K118" s="56">
        <f t="shared" si="18"/>
        <v>0</v>
      </c>
      <c r="L118" s="11">
        <f t="shared" si="18"/>
        <v>0</v>
      </c>
      <c r="M118" s="51" t="e">
        <f t="shared" si="19"/>
        <v>#DIV/0!</v>
      </c>
      <c r="N118" s="51" t="e">
        <f t="shared" si="22"/>
        <v>#DIV/0!</v>
      </c>
      <c r="O118" s="51" t="e">
        <f t="shared" si="20"/>
        <v>#DIV/0!</v>
      </c>
      <c r="P118" s="49">
        <f>SUM((D103+D104+D105+D106+D107+D108+D109+D110+D111+D112+D113+D114+D115+D116+D117+D118+H103+H104+H105+H106+H107+H108+H109+H110+H111+H112+H113+H114+H115+H116+H117+H118)/(C103+C104+C105+C106+C107+C108+C109+C110+C111+C112+C113+C114+C115+C116+C117+C118+G103+G104+G105+G106+G107+G108+G109+G110+G111+G112+G113+G114+G115+G116+G117+G118))</f>
        <v>8.5548098434004469</v>
      </c>
      <c r="Q118" s="50">
        <f>SUM((L102+L103+L104+L105+L106+L107+L108+L109+L110+L111+L112+L113+L114+L115+L116+L117+L118)/(K102+K103+K104+K105+K106+K107+K108+K109+K110+K111+K112+K113+K114+K115+K116+K117+K118))</f>
        <v>8.6468056386812524</v>
      </c>
    </row>
    <row r="119" spans="1:17" ht="18" x14ac:dyDescent="0.25">
      <c r="A119" s="8"/>
      <c r="B119" s="12">
        <f t="shared" si="21"/>
        <v>46394</v>
      </c>
      <c r="C119" s="13"/>
      <c r="D119" s="13"/>
      <c r="E119" s="13"/>
      <c r="F119" s="13"/>
      <c r="G119" s="13"/>
      <c r="H119" s="13"/>
      <c r="I119" s="13"/>
      <c r="J119" s="13"/>
      <c r="K119" s="56">
        <f t="shared" si="18"/>
        <v>0</v>
      </c>
      <c r="L119" s="11">
        <f t="shared" si="18"/>
        <v>0</v>
      </c>
      <c r="M119" s="51" t="e">
        <f t="shared" si="19"/>
        <v>#DIV/0!</v>
      </c>
      <c r="N119" s="51" t="e">
        <f t="shared" si="22"/>
        <v>#DIV/0!</v>
      </c>
      <c r="O119" s="51" t="e">
        <f t="shared" si="20"/>
        <v>#DIV/0!</v>
      </c>
      <c r="P119" s="49">
        <f>SUM((D103+D104+D105+D106+D107+D108+D109+D110+D111+D112+D113+D114+D115+D116+D117+D118+D119+H103+H104+H105+H106+H107+H108+H109+H110+H111+H112+H113+H114+H115+H116+H117+H118+H119)/(C103+C104+C105+C106+C107+C108+C109+C110+C111+C112+C113+C114+C115+C116+C117+C118+C119+G103+G104+G105+G106+G107+G108+G109+G110+G111+G112+G113+G114+G115+G116+G117+G118+G119))</f>
        <v>8.5548098434004469</v>
      </c>
      <c r="Q119" s="50">
        <f>SUM((L102+L103+L104+L105+L106+L107+L108+L109+L110+L111+L112+L113+L114+L115+L116+L117+L118+L119)/(K102+K103+K104+K105+K106+K107+K108+K109+K110+K111+K112+K113+K114+K115+K116+K117+K118+K119))</f>
        <v>8.6468056386812524</v>
      </c>
    </row>
    <row r="120" spans="1:17" ht="18" x14ac:dyDescent="0.25">
      <c r="A120" s="8"/>
      <c r="B120" s="12">
        <f t="shared" si="21"/>
        <v>46401</v>
      </c>
      <c r="C120" s="13"/>
      <c r="D120" s="13"/>
      <c r="E120" s="13"/>
      <c r="F120" s="13"/>
      <c r="G120" s="13"/>
      <c r="H120" s="13"/>
      <c r="I120" s="13"/>
      <c r="J120" s="13"/>
      <c r="K120" s="56">
        <f t="shared" si="18"/>
        <v>0</v>
      </c>
      <c r="L120" s="11">
        <f t="shared" si="18"/>
        <v>0</v>
      </c>
      <c r="M120" s="51" t="e">
        <f t="shared" si="19"/>
        <v>#DIV/0!</v>
      </c>
      <c r="N120" s="51" t="e">
        <f t="shared" si="22"/>
        <v>#DIV/0!</v>
      </c>
      <c r="O120" s="51" t="e">
        <f t="shared" si="20"/>
        <v>#DIV/0!</v>
      </c>
      <c r="P120" s="49">
        <f>SUM((D103+D104+D105+D106+D107+D108+D109+D110+D111+D112+D113+D114+D115+D116+D117+D118+D119+D120+H103+H104+H105+H106+H107+H108+H109+H110+H111+H112+H113+H114+H115+H116+H117+H118+H119+H120)/(C103+C104+C105+C106+C107+C108+C109+C110+C111+C112+C113+C114+C115+C116+C117+C118+C119+C120+G103+G104+G105+G106+G107+G108+G109+G110+G111+G112+G113+G114+G115+G116+G117+G118+G119+G120))</f>
        <v>8.5548098434004469</v>
      </c>
      <c r="Q120" s="50">
        <f>SUM((L102+L103+L104+L105+L106+L107+L108+L109+L110+L111+L112+L113+L114+L115+L116+L117+L118+L119+L120)/(K102+K103+K104+K105+K106+K107+K108+K109+K110+K111+K112+K113+K114+K115+K116+K117+K118+K119+K120))</f>
        <v>8.6468056386812524</v>
      </c>
    </row>
    <row r="121" spans="1:17" ht="18" x14ac:dyDescent="0.25">
      <c r="A121" s="8"/>
      <c r="B121" s="12">
        <f>SUM(B120+7)</f>
        <v>46408</v>
      </c>
      <c r="C121" s="13"/>
      <c r="D121" s="13"/>
      <c r="E121" s="13"/>
      <c r="F121" s="13"/>
      <c r="G121" s="13"/>
      <c r="H121" s="13"/>
      <c r="I121" s="13"/>
      <c r="J121" s="13"/>
      <c r="K121" s="56">
        <f t="shared" si="18"/>
        <v>0</v>
      </c>
      <c r="L121" s="11">
        <f t="shared" si="18"/>
        <v>0</v>
      </c>
      <c r="M121" s="51" t="e">
        <f t="shared" si="19"/>
        <v>#DIV/0!</v>
      </c>
      <c r="N121" s="51" t="e">
        <f t="shared" si="22"/>
        <v>#DIV/0!</v>
      </c>
      <c r="O121" s="51" t="e">
        <f t="shared" si="20"/>
        <v>#DIV/0!</v>
      </c>
      <c r="P121" s="49">
        <f>SUM((D103+D104+D105+D106+D107+D108+D109+D110+D111+D112+D113+D114+D115+D116+D117+D118+D119+D120+D121+H103+H104+H105+H106+H107+H108+H109+H110+H111+H112+H113+H114+H115+H116+H117+H118+H119+H120+H121)/(C103+C104+C105+C106+C107+C108+C109+C110+C111+C112+C113+C114+C115+C116+C117+C118+C119+C120+C121+G103+G104+G105+G106+G107+G108+G109+G110+G111+G112+G113+G114+G115+G116+G117+G118+G119+G120+G121))</f>
        <v>8.5548098434004469</v>
      </c>
      <c r="Q121" s="50">
        <f>SUM((L102+L103+L104+L105+L106+L107+L108+L109+L110+L111+L112+L113+L114+L115+L116+L117+L118+L119+L120+L121)/(K102+K103+K104+K105+K106+K107+K108+K109+K110+K111+K112+K113+K114+K115+K116+K117+K118+K119+K120+K121))</f>
        <v>8.6468056386812524</v>
      </c>
    </row>
    <row r="122" spans="1:17" ht="18" x14ac:dyDescent="0.25">
      <c r="A122" s="8"/>
      <c r="B122" s="12">
        <f>SUM(B121+7)</f>
        <v>46415</v>
      </c>
      <c r="C122" s="13"/>
      <c r="D122" s="13"/>
      <c r="E122" s="13"/>
      <c r="F122" s="13"/>
      <c r="G122" s="13"/>
      <c r="H122" s="13"/>
      <c r="I122" s="13"/>
      <c r="J122" s="13"/>
      <c r="K122" s="56">
        <f t="shared" si="18"/>
        <v>0</v>
      </c>
      <c r="L122" s="11">
        <f t="shared" si="18"/>
        <v>0</v>
      </c>
      <c r="M122" s="51" t="e">
        <f t="shared" si="19"/>
        <v>#DIV/0!</v>
      </c>
      <c r="N122" s="51" t="e">
        <f t="shared" si="22"/>
        <v>#DIV/0!</v>
      </c>
      <c r="O122" s="51" t="e">
        <f t="shared" si="20"/>
        <v>#DIV/0!</v>
      </c>
      <c r="P122" s="49">
        <f>SUM((D103+D104+D105+D106+D107+D108+D109+D110+D111+D112+D113+D114+D115+D116+D117+D118+D119+D120+D121+D122+H103+H104+H105+H106+H107+H108+H109+H110+H111+H112+H113+H114+H115+H116+H117+H118+H119+H120+H121+H122)/(C103+C104+C105+C106+C107+C108+C109+C110+C111+C112+C113+C114+C115+C116+C117+C118+C119+C120+C121+C122+G103+G104+G105+G106+G107+G108+G109+G110+G111+G112+G113+G114+G115+G116+G117+G118+G119+G120+G121+G122))</f>
        <v>8.5548098434004469</v>
      </c>
      <c r="Q122" s="50">
        <f>SUM((L102+L103+L104+L105+L106+L107+L108+L109+L110+L111+L112+L113+L114+L115+L116+L117+L118+L119+L120+L121+L122)/(K102+K103+K104+K105+K106+K107+K108+K109+K110+K111+K112+K113+K114+K115+K116+K117+K118+K119+K120+K121+K122))</f>
        <v>8.6468056386812524</v>
      </c>
    </row>
    <row r="123" spans="1:17" ht="18" x14ac:dyDescent="0.25">
      <c r="A123" s="8"/>
      <c r="B123" s="12"/>
      <c r="C123" s="13"/>
      <c r="D123" s="13"/>
      <c r="E123" s="13"/>
      <c r="F123" s="13"/>
      <c r="G123" s="13"/>
      <c r="H123" s="13"/>
      <c r="I123" s="13"/>
      <c r="J123" s="13"/>
      <c r="K123" s="56">
        <f t="shared" si="18"/>
        <v>0</v>
      </c>
      <c r="L123" s="11">
        <f t="shared" si="18"/>
        <v>0</v>
      </c>
      <c r="M123" s="51" t="e">
        <f t="shared" si="19"/>
        <v>#DIV/0!</v>
      </c>
      <c r="N123" s="51" t="e">
        <f t="shared" si="22"/>
        <v>#DIV/0!</v>
      </c>
      <c r="O123" s="51" t="e">
        <f t="shared" si="20"/>
        <v>#DIV/0!</v>
      </c>
      <c r="P123" s="49">
        <f>SUM((D103+D104+D105+D106+D107+D108+D109+D110+D111+D112+D113+D114+D115+D116+D117+D118+D119+D120+D121+D122+D123+H103+H104+H105+H106+H107+H108+H109+H110+H111+H112+H113+H114+H115+H116+H117+H118+H119+H120+H121+H122+H123)/(C103+C104+C105+C106+C107+C108+C109+C110+C111+C112+C113+C114+C115+C116+C117+C118+C119+C120+C121+C122+C123+G103+G104+G105+G106+G107+G108+G109+G110+G111+G112+G113+G114+G115+G116+G117+G118+G119+G120+G121+G122+G123))</f>
        <v>8.5548098434004469</v>
      </c>
      <c r="Q123" s="50">
        <f>SUM((L102+L103+L104+L105+L106+L107+L108+L109+L110+L111+L112+L113+L114+L115+L116+L117+L118+L119+L120+L121+L122+L123)/(K102+K103+K104+K105+K106+K107+K108+K109+K110+K111+K112+K113+K114+K115+K116+K117+K118+K119+K120+K121+K122+K123))</f>
        <v>8.6468056386812524</v>
      </c>
    </row>
    <row r="124" spans="1:17" ht="18" x14ac:dyDescent="0.25">
      <c r="A124" s="8"/>
      <c r="B124" s="12"/>
      <c r="C124" s="13"/>
      <c r="D124" s="13"/>
      <c r="E124" s="13"/>
      <c r="F124" s="13"/>
      <c r="G124" s="13"/>
      <c r="H124" s="13"/>
      <c r="I124" s="13"/>
      <c r="J124" s="13"/>
      <c r="K124" s="56">
        <f t="shared" si="18"/>
        <v>0</v>
      </c>
      <c r="L124" s="11">
        <f t="shared" si="18"/>
        <v>0</v>
      </c>
      <c r="M124" s="51" t="e">
        <f t="shared" si="19"/>
        <v>#DIV/0!</v>
      </c>
      <c r="N124" s="51" t="e">
        <f t="shared" si="22"/>
        <v>#DIV/0!</v>
      </c>
      <c r="O124" s="51" t="e">
        <f t="shared" si="20"/>
        <v>#DIV/0!</v>
      </c>
      <c r="P124" s="49">
        <f>SUM((D103+D104+D105+D106+D107+D108+D109+D110+D111+D112+D113+D114+D115+D116+D117+D118+D119+D120+D121+D122+D123+D124+H103+H104+H105+H106+H107+H108+H109+H110+H111+H112+H113+H114+H115+H116+H117+H118+H119+H120+H121+H122+H123+H124)/(C103+C104+C105+C106+C107+C108+C109+C110+C111+C112+C113+C114+C115+C116+C117+C118+C119+C120+C121+C122+C123+C124+G103+G104+G105+G106+G107+G108+G109+G110+G111+G112+G113+G114+G115+G116+G117+G118+G119+G120+G121+G122+G123+G124))</f>
        <v>8.5548098434004469</v>
      </c>
      <c r="Q124" s="50">
        <f>SUM((L102+L103+L104+L105+L106+L107+L108+L109+L110+L111+L112+L113+L114+L115+L116+L117+L118+L119+L120+L121+L122+L123+L124)/(K102+K103+K104+K105+K106+K107+K108+K109+K110+K111+K112+K113+K114+K115+K116+K117+K118+K119+K120+K121+K122+K123+K124))</f>
        <v>8.6468056386812524</v>
      </c>
    </row>
    <row r="125" spans="1:17" ht="18" x14ac:dyDescent="0.25">
      <c r="A125" s="8"/>
      <c r="B125" s="12"/>
      <c r="C125" s="13"/>
      <c r="D125" s="13"/>
      <c r="E125" s="13"/>
      <c r="F125" s="13"/>
      <c r="G125" s="13"/>
      <c r="H125" s="13"/>
      <c r="I125" s="13"/>
      <c r="J125" s="13"/>
      <c r="K125" s="56">
        <f t="shared" si="18"/>
        <v>0</v>
      </c>
      <c r="L125" s="11">
        <f t="shared" si="18"/>
        <v>0</v>
      </c>
      <c r="M125" s="51" t="e">
        <f t="shared" si="19"/>
        <v>#DIV/0!</v>
      </c>
      <c r="N125" s="51" t="e">
        <f t="shared" si="22"/>
        <v>#DIV/0!</v>
      </c>
      <c r="O125" s="51" t="e">
        <f t="shared" si="20"/>
        <v>#DIV/0!</v>
      </c>
      <c r="P125" s="49">
        <f>SUM((D103+D104+D105+D106+D107+D108+D109+D110+D111+D112+D113+D114+D115+D116+D117+D118+D119+D120+D121+D122+D123+D124+D125+H103+H104+H105+H106+H107+H108+H109+H110+H111+H112+H113+H114+H115+H116+H117+H118+H119+H120+H121+H122+H123+H124+H125)/(C103+C104+C105+C106+C107+C108+C109+C110+C111+C112+C113+C114+C115+C116+C117+C118+C119+C120+C121+C122+C123+C124+C125+G103+G104+G105+G106+G107+G108+G109+G110+G111+G112+G113+G114+G115+G116+G117+G118+G119+G120+G121+G122+G123+G124+G125))</f>
        <v>8.5548098434004469</v>
      </c>
      <c r="Q125" s="50">
        <f>SUM((L102+L103+L104+L105+L106+L107+L108+L109+L110+L111+L112+L113+L114+L115+L116+L117+L118+L119+L120+L121+L122+L123+L124+L125)/(K102+K103+K104+K105+K106+K107+K108+K109+K110+K111+K112+K113+K114+K115+K116+K117+K118+K119+K120+K121+K122+K123+K124+K125))</f>
        <v>8.6468056386812524</v>
      </c>
    </row>
    <row r="126" spans="1:17" ht="18" x14ac:dyDescent="0.25">
      <c r="A126" s="8"/>
      <c r="B126" s="12"/>
      <c r="C126" s="13"/>
      <c r="D126" s="13"/>
      <c r="E126" s="13"/>
      <c r="F126" s="13"/>
      <c r="G126" s="13"/>
      <c r="H126" s="13"/>
      <c r="I126" s="13"/>
      <c r="J126" s="13"/>
      <c r="K126" s="56">
        <f t="shared" si="18"/>
        <v>0</v>
      </c>
      <c r="L126" s="11">
        <f t="shared" si="18"/>
        <v>0</v>
      </c>
      <c r="M126" s="51" t="e">
        <f t="shared" si="19"/>
        <v>#DIV/0!</v>
      </c>
      <c r="N126" s="51" t="e">
        <f t="shared" si="22"/>
        <v>#DIV/0!</v>
      </c>
      <c r="O126" s="51" t="e">
        <f t="shared" si="20"/>
        <v>#DIV/0!</v>
      </c>
      <c r="P126" s="49">
        <f>SUM((D103+D104+D105+D106+D107+D108+D109+D110+D111+D112+D113+D114+D115+D116+D117+D118+D119+D120+D121+D122+D123+D124+D125+D126+H103+H104+H105+H106+H107+H108+H109+H110+H111+H112+H113+H114+H115+H116+H117+H118+H119+H120+H121+H122+H123+H124+H125+H126)/(C103+C104+C105+C106+C107+C108+C109+C110+C111+C112+C113+C114+C115+C116+C117+C118+C119+C120+C121+C122+C123+C124+C125+C126+G103+G104+G105+G106+G107+G108+G109+G110+G111+G112+G113+G114+G115+G116+G117+G118+G119+G120+G121+G122+G123+G124+G125+G126))</f>
        <v>8.5548098434004469</v>
      </c>
      <c r="Q126" s="50">
        <f>SUM((L102+L103+L104+L105+L106+L107+L108+L109+L110+L111+L112+L113+L114+L115+L116+L117+L118+L119+L120+L121+L122+L123+L124+L125+L126)/(K102+K103+K104+K105+K106+K107+K108+K109+K110+K111+K112+K113+K114+K115+K116+K117+K118+K119+K120+K121+K122+K123+K124+K125+K126))</f>
        <v>8.6468056386812524</v>
      </c>
    </row>
    <row r="127" spans="1:17" ht="18" x14ac:dyDescent="0.25">
      <c r="A127" s="8"/>
      <c r="B127" s="12"/>
      <c r="C127" s="13"/>
      <c r="D127" s="13"/>
      <c r="E127" s="13"/>
      <c r="F127" s="13"/>
      <c r="G127" s="13"/>
      <c r="H127" s="13"/>
      <c r="I127" s="13"/>
      <c r="J127" s="13"/>
      <c r="K127" s="56">
        <f t="shared" si="18"/>
        <v>0</v>
      </c>
      <c r="L127" s="11">
        <f t="shared" si="18"/>
        <v>0</v>
      </c>
      <c r="M127" s="51" t="e">
        <f t="shared" si="19"/>
        <v>#DIV/0!</v>
      </c>
      <c r="N127" s="51" t="e">
        <f t="shared" si="22"/>
        <v>#DIV/0!</v>
      </c>
      <c r="O127" s="51" t="e">
        <f t="shared" si="20"/>
        <v>#DIV/0!</v>
      </c>
      <c r="P127" s="49">
        <f>SUM((D103+D104+D105+D106+D107+D108+D109+D110+D111+D112+D113+D114+D115+D116+D117+D118+D119+D120+D121+D122+D123+D124+D125+D126+D127+H103+H104+H105+H106+H107+H108+H109+H110+H111+H112+H113+H114+H115+H116+H117+H118+H119+H120+H121+H122+H123+H124+H125+H126+H127)/(C103+C104+C105+C106+C107+C108+C109+C110+C111+C112+C113+C114+C115+C116+C117+C118+C119+C120+C121+C122+C123+C124+C125+C126+C127+G103+G104+G105+G106+G107+G108+G109+G110+G111+G112+G113+G114+G115+G116+G117+G118+G119+G120+G121+G122+G123+G124+G125+G126+G127))</f>
        <v>8.5548098434004469</v>
      </c>
      <c r="Q127" s="50">
        <f>SUM((L102+L103+L104+L105+L106+L107+L108+L109+L110+L111+L112+L113+L114+L115+L116+L117+L118+L119+L120+L121+L122+L123+L124+L125+L126+L127)/(K102+K103+K104+K105+K106+K107+K108+K109+K110+K111+K112+K113+K114+K115+K116+K117+K118+K119+K120+K121+K122+K123+K124+K125+K126+K127))</f>
        <v>8.6468056386812524</v>
      </c>
    </row>
    <row r="128" spans="1:17" ht="18" x14ac:dyDescent="0.25">
      <c r="A128" s="8"/>
      <c r="B128" s="15"/>
      <c r="C128" s="13"/>
      <c r="D128" s="13"/>
      <c r="E128" s="13"/>
      <c r="F128" s="13"/>
      <c r="G128" s="13"/>
      <c r="H128" s="13"/>
      <c r="I128" s="13"/>
      <c r="J128" s="13"/>
      <c r="K128" s="56">
        <f t="shared" si="18"/>
        <v>0</v>
      </c>
      <c r="L128" s="11">
        <f t="shared" si="18"/>
        <v>0</v>
      </c>
      <c r="M128" s="51" t="e">
        <f t="shared" si="19"/>
        <v>#DIV/0!</v>
      </c>
      <c r="N128" s="51" t="e">
        <f t="shared" si="22"/>
        <v>#DIV/0!</v>
      </c>
      <c r="O128" s="51" t="e">
        <f t="shared" si="20"/>
        <v>#DIV/0!</v>
      </c>
      <c r="P128" s="49">
        <f>SUM((D103+D104+D105+D106+D107+D108+D109+D110+D111+D112+D113+D114+D115+D116+D117+D118+D119+D120+D121+D122+D123+D124+D125+D126+D127+D128+H103+H104+H105+H106+H107+H108+H109+H110+H111+H112+H113+H114+H115+H116+H117+H118+H119+H120+H121+H122+H123+H124+H125+H126+H127+H128)/(C103+C104+C105+C106+C107+C108+C109+C110+C111+C112+C113+C114+C115+C116+C117+C118+C119+C120+C121+C122+C123+C124+C125+C126+C127+C128+G103+G104+G105+G106+G107+G108+G109+G110+G111+G112+G113+G114+G115+G116+G117+G118+G119+G120+G121+G122+G123+G124+G125+G126+G127+G128))</f>
        <v>8.5548098434004469</v>
      </c>
      <c r="Q128" s="50">
        <f>SUM((L102+L103+L104+L105+L106+L107+L108+L109+L110+L111+L112+L113+L114+L115+L116+L117+L118+L119+L120+L121+L122+L123+L124+L125+L126+L127+L128)/(K102+K103+K104+K105+K106+K107+K108+K109+K110+K111+K112+K113+K114+K115+K116+K117+K118+K119+K120+K121+K122+K123+K124+K125+K126+K127+K128))</f>
        <v>8.6468056386812524</v>
      </c>
    </row>
    <row r="129" spans="1:17" ht="18" x14ac:dyDescent="0.25">
      <c r="A129" s="8"/>
      <c r="B129" s="15"/>
      <c r="C129" s="13"/>
      <c r="D129" s="13"/>
      <c r="E129" s="13"/>
      <c r="F129" s="13"/>
      <c r="G129" s="13"/>
      <c r="H129" s="13"/>
      <c r="I129" s="13"/>
      <c r="J129" s="13"/>
      <c r="K129" s="56">
        <f t="shared" si="18"/>
        <v>0</v>
      </c>
      <c r="L129" s="11">
        <f t="shared" si="18"/>
        <v>0</v>
      </c>
      <c r="M129" s="51" t="e">
        <f t="shared" si="19"/>
        <v>#DIV/0!</v>
      </c>
      <c r="N129" s="51" t="e">
        <f t="shared" si="22"/>
        <v>#DIV/0!</v>
      </c>
      <c r="O129" s="51" t="e">
        <f t="shared" si="20"/>
        <v>#DIV/0!</v>
      </c>
      <c r="P129" s="49">
        <f>SUM((D103+D104+D105+D106+D107+D108+D109+D110+D111+D112+D113+D114+D115+D116+D117+D118+D119+D120+D121+D122+D123+D124+D125+D126+D127+D128+D129+H103+H104+H105+H106+H107+H108+H109+H110+H111+H112+H113+H114+H115+H116+H117+H118+H119+H120+H121+H122+H123+H124+H125+H126+H127+H128+H129)/(C103+C104+C105+C106+C107+C108+C109+C110+C111+C112+C113+C114+C115+C116+C117+C118+C119+C120+C121+C122+C123+C124+C125+C126+C127+C128+C129+G103+G104+G105+G106+G107+G108+G109+G110+G111+G112+G113+G114+G115+G116+G117+G118+G119+G120+G121+G122+G123+G124+G125+G126+G127+G128+G129))</f>
        <v>8.5548098434004469</v>
      </c>
      <c r="Q129" s="50">
        <f>SUM((L102+L103+L104+L105+L106+L107+L108+L109+L110+L111+L112+L113+L114+L115+L116+L117+L118+L119+L120+L121+L122+L123+L124+L125+L126+L127+L128+L129)/(K102+K103+K104+K105+K106+K107+K108+K109+K110+K111+K112+K113+K114+K115+K116+K117+K118+K119+K120+K121+K122+K123+K124+K125+K126+K127+K128+K129))</f>
        <v>8.6468056386812524</v>
      </c>
    </row>
    <row r="130" spans="1:17" ht="18" x14ac:dyDescent="0.25">
      <c r="A130" s="8"/>
      <c r="B130" s="8"/>
      <c r="C130" s="16"/>
      <c r="D130" s="16"/>
      <c r="E130" s="16"/>
      <c r="F130" s="16"/>
      <c r="G130" s="16"/>
      <c r="H130" s="16"/>
      <c r="I130" s="16"/>
      <c r="J130" s="16"/>
      <c r="K130" s="67"/>
      <c r="L130" s="8"/>
      <c r="M130" s="46"/>
      <c r="N130" s="46"/>
      <c r="O130" s="46"/>
      <c r="P130" s="46"/>
      <c r="Q130" s="48"/>
    </row>
    <row r="131" spans="1:17" ht="18.75" thickBot="1" x14ac:dyDescent="0.3">
      <c r="A131" s="8"/>
      <c r="B131" s="8"/>
      <c r="C131" s="14"/>
      <c r="D131" s="14"/>
      <c r="E131" s="14"/>
      <c r="F131" s="14"/>
      <c r="G131" s="14"/>
      <c r="H131" s="14"/>
      <c r="I131" s="14"/>
      <c r="J131" s="14"/>
      <c r="K131" s="67"/>
      <c r="L131" s="8"/>
      <c r="M131" s="46"/>
      <c r="N131" s="46"/>
      <c r="O131" s="46"/>
      <c r="P131" s="46"/>
      <c r="Q131" s="48"/>
    </row>
    <row r="132" spans="1:17" ht="19.5" thickTop="1" thickBot="1" x14ac:dyDescent="0.3">
      <c r="A132" s="17" t="s">
        <v>18</v>
      </c>
      <c r="B132" s="19"/>
      <c r="C132" s="70">
        <f>Q129</f>
        <v>8.6468056386812524</v>
      </c>
      <c r="D132" s="20"/>
      <c r="E132" s="20">
        <f>COUNTA(E103:E129)</f>
        <v>2</v>
      </c>
      <c r="F132" s="20">
        <f t="shared" ref="F132:J132" si="23">COUNTA(F103:F129)</f>
        <v>3</v>
      </c>
      <c r="G132" s="20"/>
      <c r="H132" s="20"/>
      <c r="I132" s="20">
        <f t="shared" si="23"/>
        <v>3</v>
      </c>
      <c r="J132" s="20">
        <f t="shared" si="23"/>
        <v>2</v>
      </c>
      <c r="K132" s="68">
        <f>SUM(K102:K129)</f>
        <v>500.18471337579615</v>
      </c>
      <c r="L132" s="68">
        <f>SUM(L102:L129)</f>
        <v>4325</v>
      </c>
      <c r="M132" s="52"/>
      <c r="N132" s="52"/>
      <c r="O132" s="53"/>
      <c r="P132" s="53"/>
      <c r="Q132" s="48"/>
    </row>
    <row r="133" spans="1:17" ht="18" x14ac:dyDescent="0.25">
      <c r="A133" s="5"/>
      <c r="B133" s="28"/>
      <c r="C133" s="16"/>
      <c r="D133" s="16"/>
      <c r="E133" s="16"/>
      <c r="F133" s="16"/>
      <c r="G133" s="16"/>
      <c r="H133" s="16"/>
      <c r="I133" s="16"/>
      <c r="J133" s="16"/>
      <c r="K133" s="69"/>
      <c r="L133" s="5"/>
      <c r="M133" s="48"/>
      <c r="N133" s="48"/>
      <c r="O133" s="48"/>
      <c r="P133" s="48"/>
      <c r="Q133" s="48"/>
    </row>
    <row r="134" spans="1:17" ht="18" x14ac:dyDescent="0.25">
      <c r="A134" s="5" t="s">
        <v>26</v>
      </c>
      <c r="B134" s="28"/>
      <c r="C134" s="16"/>
      <c r="D134" s="16"/>
      <c r="E134" s="16"/>
      <c r="F134" s="16"/>
      <c r="G134" s="16"/>
      <c r="H134" s="16"/>
      <c r="I134" s="16"/>
      <c r="J134" s="16"/>
      <c r="K134" s="69"/>
      <c r="L134" s="5"/>
      <c r="M134" s="48"/>
      <c r="N134" s="48"/>
      <c r="O134" s="48"/>
      <c r="P134" s="48"/>
      <c r="Q134" s="48"/>
    </row>
    <row r="135" spans="1:17" ht="18" x14ac:dyDescent="0.25">
      <c r="A135" s="5"/>
      <c r="B135" s="9" t="s">
        <v>16</v>
      </c>
      <c r="C135" s="55">
        <f>SUM(D135/12)</f>
        <v>41.75</v>
      </c>
      <c r="D135" s="10">
        <v>501</v>
      </c>
      <c r="E135" s="10"/>
      <c r="F135" s="10"/>
      <c r="G135" s="10"/>
      <c r="H135" s="10"/>
      <c r="I135" s="10"/>
      <c r="J135" s="10"/>
      <c r="K135" s="56">
        <f>C135</f>
        <v>41.75</v>
      </c>
      <c r="L135" s="11">
        <v>501</v>
      </c>
      <c r="M135" s="49">
        <f>SUM(D135/C135)</f>
        <v>12</v>
      </c>
      <c r="N135" s="46" t="e">
        <f>SUM(H135/G135)</f>
        <v>#DIV/0!</v>
      </c>
      <c r="O135" s="49">
        <f>SUM(L135/K135)</f>
        <v>12</v>
      </c>
      <c r="P135" s="49">
        <f>SUM((D135+H135)/(C135+G135))</f>
        <v>12</v>
      </c>
      <c r="Q135" s="50">
        <f>SUM(L135/K135)</f>
        <v>12</v>
      </c>
    </row>
    <row r="136" spans="1:17" ht="18" x14ac:dyDescent="0.25">
      <c r="A136" s="8"/>
      <c r="B136" s="12">
        <v>46282</v>
      </c>
      <c r="C136" s="13"/>
      <c r="D136" s="13"/>
      <c r="E136" s="13"/>
      <c r="F136" s="13"/>
      <c r="G136" s="13"/>
      <c r="H136" s="13"/>
      <c r="I136" s="13"/>
      <c r="J136" s="13"/>
      <c r="K136" s="56">
        <f>SUM(C136+G136)</f>
        <v>0</v>
      </c>
      <c r="L136" s="11">
        <f>SUM(D136+H136)</f>
        <v>0</v>
      </c>
      <c r="M136" s="51" t="e">
        <f>SUM(D136/C136)</f>
        <v>#DIV/0!</v>
      </c>
      <c r="N136" s="51" t="e">
        <f>SUM(H136/G136)</f>
        <v>#DIV/0!</v>
      </c>
      <c r="O136" s="51" t="e">
        <f>SUM(L136/K136)</f>
        <v>#DIV/0!</v>
      </c>
      <c r="P136" s="49" t="e">
        <f>SUM((D136+H136)/(C136+G136))</f>
        <v>#DIV/0!</v>
      </c>
      <c r="Q136" s="50">
        <f>SUM((L135+L136)/(K135+K136))</f>
        <v>12</v>
      </c>
    </row>
    <row r="137" spans="1:17" ht="18" x14ac:dyDescent="0.25">
      <c r="A137" s="8"/>
      <c r="B137" s="12">
        <f>SUM(B136+7)</f>
        <v>46289</v>
      </c>
      <c r="C137" s="13"/>
      <c r="D137" s="13"/>
      <c r="E137" s="13"/>
      <c r="F137" s="13"/>
      <c r="G137" s="13"/>
      <c r="H137" s="13"/>
      <c r="I137" s="13"/>
      <c r="J137" s="13"/>
      <c r="K137" s="56">
        <f t="shared" ref="K137:L162" si="24">SUM(C137+G137)</f>
        <v>0</v>
      </c>
      <c r="L137" s="11">
        <f t="shared" si="24"/>
        <v>0</v>
      </c>
      <c r="M137" s="51" t="e">
        <f t="shared" ref="M137:M162" si="25">SUM(D137/C137)</f>
        <v>#DIV/0!</v>
      </c>
      <c r="N137" s="51" t="e">
        <f>SUM(H137/G137)</f>
        <v>#DIV/0!</v>
      </c>
      <c r="O137" s="51" t="e">
        <f t="shared" ref="O137:O162" si="26">SUM(L137/K137)</f>
        <v>#DIV/0!</v>
      </c>
      <c r="P137" s="49" t="e">
        <f>SUM((D136+D137+H136+H137)/(C136+C137+G136+G137))</f>
        <v>#DIV/0!</v>
      </c>
      <c r="Q137" s="50">
        <f>SUM((L135+L136+L137)/(K135+K136+K137))</f>
        <v>12</v>
      </c>
    </row>
    <row r="138" spans="1:17" ht="18" x14ac:dyDescent="0.25">
      <c r="A138" s="8"/>
      <c r="B138" s="12">
        <f t="shared" ref="B138:B153" si="27">SUM(B137+7)</f>
        <v>46296</v>
      </c>
      <c r="C138" s="13"/>
      <c r="D138" s="13"/>
      <c r="E138" s="13"/>
      <c r="F138" s="13"/>
      <c r="G138" s="13"/>
      <c r="H138" s="13"/>
      <c r="I138" s="13"/>
      <c r="J138" s="13"/>
      <c r="K138" s="56">
        <f t="shared" si="24"/>
        <v>0</v>
      </c>
      <c r="L138" s="11">
        <f t="shared" si="24"/>
        <v>0</v>
      </c>
      <c r="M138" s="51" t="e">
        <f t="shared" si="25"/>
        <v>#DIV/0!</v>
      </c>
      <c r="N138" s="51" t="e">
        <f t="shared" ref="N138:N162" si="28">SUM(H138/G138)</f>
        <v>#DIV/0!</v>
      </c>
      <c r="O138" s="51" t="e">
        <f t="shared" si="26"/>
        <v>#DIV/0!</v>
      </c>
      <c r="P138" s="49" t="e">
        <f>SUM((D136+D137+D138+H136+H137+H138)/(C136+C137+C138+G136+G137+G138))</f>
        <v>#DIV/0!</v>
      </c>
      <c r="Q138" s="50">
        <f>SUM((L135+L136+L137+L138)/(K135+K136+K137+K138))</f>
        <v>12</v>
      </c>
    </row>
    <row r="139" spans="1:17" ht="18" x14ac:dyDescent="0.25">
      <c r="A139" s="8"/>
      <c r="B139" s="12">
        <f t="shared" si="27"/>
        <v>46303</v>
      </c>
      <c r="C139" s="13">
        <v>36</v>
      </c>
      <c r="D139" s="13">
        <v>581</v>
      </c>
      <c r="E139" s="13" t="s">
        <v>17</v>
      </c>
      <c r="F139" s="13"/>
      <c r="G139" s="13">
        <v>39</v>
      </c>
      <c r="H139" s="13">
        <v>301</v>
      </c>
      <c r="I139" s="13" t="s">
        <v>17</v>
      </c>
      <c r="J139" s="13"/>
      <c r="K139" s="56">
        <f t="shared" si="24"/>
        <v>75</v>
      </c>
      <c r="L139" s="11">
        <f t="shared" si="24"/>
        <v>882</v>
      </c>
      <c r="M139" s="51">
        <f t="shared" si="25"/>
        <v>16.138888888888889</v>
      </c>
      <c r="N139" s="51">
        <f t="shared" si="28"/>
        <v>7.7179487179487181</v>
      </c>
      <c r="O139" s="51">
        <f t="shared" si="26"/>
        <v>11.76</v>
      </c>
      <c r="P139" s="49">
        <f>SUM((D136+D137+D138+D139+H136+H137+H138+H139)/(C136+C137+C138+C139+G136+G137+G138+G139))</f>
        <v>11.76</v>
      </c>
      <c r="Q139" s="50">
        <f>SUM((L135+L136+L137+L138+L139)/(K135+K136+K137+K138+K139))</f>
        <v>11.845824411134904</v>
      </c>
    </row>
    <row r="140" spans="1:17" ht="18" x14ac:dyDescent="0.25">
      <c r="A140" s="8"/>
      <c r="B140" s="12">
        <f t="shared" si="27"/>
        <v>46310</v>
      </c>
      <c r="C140" s="13"/>
      <c r="D140" s="13"/>
      <c r="E140" s="13"/>
      <c r="F140" s="13"/>
      <c r="G140" s="13"/>
      <c r="H140" s="13"/>
      <c r="I140" s="13"/>
      <c r="J140" s="13"/>
      <c r="K140" s="56">
        <f t="shared" si="24"/>
        <v>0</v>
      </c>
      <c r="L140" s="11">
        <f t="shared" si="24"/>
        <v>0</v>
      </c>
      <c r="M140" s="51" t="e">
        <f t="shared" si="25"/>
        <v>#DIV/0!</v>
      </c>
      <c r="N140" s="51" t="e">
        <f t="shared" si="28"/>
        <v>#DIV/0!</v>
      </c>
      <c r="O140" s="51" t="e">
        <f t="shared" si="26"/>
        <v>#DIV/0!</v>
      </c>
      <c r="P140" s="49">
        <f>SUM((D136+D137+D138+D139+D140+H136+H137+H138+H139+H140)/(C136+C137+C138+C139+C140+G136+G137+G138+G139+G140))</f>
        <v>11.76</v>
      </c>
      <c r="Q140" s="50">
        <f>SUM((L135+L136+L137+L138+L139+L140)/(K135+K136+K137+K138+K139+K140))</f>
        <v>11.845824411134904</v>
      </c>
    </row>
    <row r="141" spans="1:17" ht="18" x14ac:dyDescent="0.25">
      <c r="A141" s="8"/>
      <c r="B141" s="12">
        <f t="shared" si="27"/>
        <v>46317</v>
      </c>
      <c r="C141" s="13"/>
      <c r="D141" s="13"/>
      <c r="E141" s="13"/>
      <c r="F141" s="13"/>
      <c r="G141" s="13"/>
      <c r="H141" s="13"/>
      <c r="I141" s="13"/>
      <c r="J141" s="13"/>
      <c r="K141" s="56">
        <f t="shared" si="24"/>
        <v>0</v>
      </c>
      <c r="L141" s="11">
        <f t="shared" si="24"/>
        <v>0</v>
      </c>
      <c r="M141" s="51" t="e">
        <f t="shared" si="25"/>
        <v>#DIV/0!</v>
      </c>
      <c r="N141" s="51" t="e">
        <f t="shared" si="28"/>
        <v>#DIV/0!</v>
      </c>
      <c r="O141" s="51" t="e">
        <f t="shared" si="26"/>
        <v>#DIV/0!</v>
      </c>
      <c r="P141" s="49">
        <f>SUM((D136+D137+D138+D139+D140+D141+H136+H137+H138+H139+H140+H141)/(C136+C137+C138+C139+C140+C141+G136+G137+G138+G139+G140+G141))</f>
        <v>11.76</v>
      </c>
      <c r="Q141" s="50">
        <f>SUM((L135+L136+L137+L138+L139+L140+L141)/(K135+K136+K137+K138+K139+K140+K141))</f>
        <v>11.845824411134904</v>
      </c>
    </row>
    <row r="142" spans="1:17" ht="18" x14ac:dyDescent="0.25">
      <c r="A142" s="8"/>
      <c r="B142" s="12">
        <f t="shared" si="27"/>
        <v>46324</v>
      </c>
      <c r="C142" s="13"/>
      <c r="D142" s="13"/>
      <c r="E142" s="13"/>
      <c r="F142" s="13"/>
      <c r="G142" s="13"/>
      <c r="H142" s="13"/>
      <c r="I142" s="13"/>
      <c r="J142" s="13"/>
      <c r="K142" s="56">
        <f t="shared" si="24"/>
        <v>0</v>
      </c>
      <c r="L142" s="11">
        <f t="shared" si="24"/>
        <v>0</v>
      </c>
      <c r="M142" s="51" t="e">
        <f t="shared" si="25"/>
        <v>#DIV/0!</v>
      </c>
      <c r="N142" s="51" t="e">
        <f t="shared" si="28"/>
        <v>#DIV/0!</v>
      </c>
      <c r="O142" s="51" t="e">
        <f t="shared" si="26"/>
        <v>#DIV/0!</v>
      </c>
      <c r="P142" s="49">
        <f>SUM((D136+D137+D138+D139+D140+D141+D142+H136+H137+H138+H139+H140+H141+H142)/(C136+C137+C138+C139+C140+C141+C142+G136+G137+G138+G139+G140+G141+G142))</f>
        <v>11.76</v>
      </c>
      <c r="Q142" s="50">
        <f>SUM((L135+L136+L137+L138+L139+L140+L141+L142)/(K135+K136+K137+K138+K139+K140+K141+K142))</f>
        <v>11.845824411134904</v>
      </c>
    </row>
    <row r="143" spans="1:17" ht="18" x14ac:dyDescent="0.25">
      <c r="A143" s="8"/>
      <c r="B143" s="12">
        <f t="shared" si="27"/>
        <v>46331</v>
      </c>
      <c r="C143" s="13"/>
      <c r="D143" s="13"/>
      <c r="E143" s="13"/>
      <c r="F143" s="13"/>
      <c r="G143" s="13"/>
      <c r="H143" s="13"/>
      <c r="I143" s="13"/>
      <c r="J143" s="13"/>
      <c r="K143" s="56">
        <f t="shared" si="24"/>
        <v>0</v>
      </c>
      <c r="L143" s="11">
        <f t="shared" si="24"/>
        <v>0</v>
      </c>
      <c r="M143" s="51" t="e">
        <f t="shared" si="25"/>
        <v>#DIV/0!</v>
      </c>
      <c r="N143" s="51" t="e">
        <f t="shared" si="28"/>
        <v>#DIV/0!</v>
      </c>
      <c r="O143" s="51" t="e">
        <f t="shared" si="26"/>
        <v>#DIV/0!</v>
      </c>
      <c r="P143" s="49">
        <f>SUM((D136+D137+D138+D139+D140+D141+D142+D143+H136+H137+H138+H139+H140+H141+H142+H143)/(C136+C137+C138+C139+C140+C141+C142+C143+G136+G137+G138+G139+G140+G141+G142+G143))</f>
        <v>11.76</v>
      </c>
      <c r="Q143" s="50">
        <f>SUM((L135+L136+L137+L138+L139+L140+L141+L142+L143)/(K135+K136+K137+K138+K139+K140+K141+K142+K143))</f>
        <v>11.845824411134904</v>
      </c>
    </row>
    <row r="144" spans="1:17" ht="18" x14ac:dyDescent="0.25">
      <c r="A144" s="8"/>
      <c r="B144" s="12">
        <f t="shared" si="27"/>
        <v>46338</v>
      </c>
      <c r="C144" s="13"/>
      <c r="D144" s="13"/>
      <c r="E144" s="13"/>
      <c r="F144" s="13"/>
      <c r="G144" s="13"/>
      <c r="H144" s="13"/>
      <c r="I144" s="13"/>
      <c r="J144" s="13"/>
      <c r="K144" s="56">
        <f t="shared" si="24"/>
        <v>0</v>
      </c>
      <c r="L144" s="11">
        <f t="shared" si="24"/>
        <v>0</v>
      </c>
      <c r="M144" s="51" t="e">
        <f t="shared" si="25"/>
        <v>#DIV/0!</v>
      </c>
      <c r="N144" s="51" t="e">
        <f t="shared" si="28"/>
        <v>#DIV/0!</v>
      </c>
      <c r="O144" s="51" t="e">
        <f t="shared" si="26"/>
        <v>#DIV/0!</v>
      </c>
      <c r="P144" s="49">
        <f>SUM((D136+D137+D138+D139+D140+D141+D142+D143+D144+H136+H137+H138+H139+H140+H141+H142+H143+H144)/(C136+C137+C138+C139+C140+C141+C142+C143+C144+G136+G137+G138+G139+G140+G141+G142+G143+G144))</f>
        <v>11.76</v>
      </c>
      <c r="Q144" s="50">
        <f>SUM((L135+L136+L137+L138+L139+L140+L141+L142+L143+L144)/(K135+K136+K137+K138+K139+K140+K141+K142+K143+K144))</f>
        <v>11.845824411134904</v>
      </c>
    </row>
    <row r="145" spans="1:17" ht="18" x14ac:dyDescent="0.25">
      <c r="A145" s="8"/>
      <c r="B145" s="12">
        <f t="shared" si="27"/>
        <v>46345</v>
      </c>
      <c r="C145" s="13"/>
      <c r="D145" s="13"/>
      <c r="E145" s="13"/>
      <c r="F145" s="13"/>
      <c r="G145" s="13"/>
      <c r="H145" s="13"/>
      <c r="I145" s="13"/>
      <c r="J145" s="13"/>
      <c r="K145" s="56">
        <f t="shared" si="24"/>
        <v>0</v>
      </c>
      <c r="L145" s="11">
        <f t="shared" si="24"/>
        <v>0</v>
      </c>
      <c r="M145" s="51" t="e">
        <f t="shared" si="25"/>
        <v>#DIV/0!</v>
      </c>
      <c r="N145" s="51" t="e">
        <f t="shared" si="28"/>
        <v>#DIV/0!</v>
      </c>
      <c r="O145" s="51" t="e">
        <f t="shared" si="26"/>
        <v>#DIV/0!</v>
      </c>
      <c r="P145" s="49">
        <f>SUM((D136+D137+D138+D139+D140+D141+D142+D143+D144+D145+H136+H137+H138+H139+H140+H141+H142+H143+H144+H145)/(C136+C137+C138+C139+C140+C141+C142+C143+C144+C145+G136+G137+G138+G139+G140+G141+G142+G143+G144+G145))</f>
        <v>11.76</v>
      </c>
      <c r="Q145" s="50">
        <f>SUM((L135+L136+L137+L138+L139+L140+L141+L142+L143+L144+L145)/(K135+K136+K137+K138+K139+K140+K141+K142+K143+K144+K145))</f>
        <v>11.845824411134904</v>
      </c>
    </row>
    <row r="146" spans="1:17" ht="18" x14ac:dyDescent="0.25">
      <c r="A146" s="8"/>
      <c r="B146" s="12">
        <f t="shared" si="27"/>
        <v>46352</v>
      </c>
      <c r="C146" s="13"/>
      <c r="D146" s="13"/>
      <c r="E146" s="13"/>
      <c r="F146" s="13"/>
      <c r="G146" s="13"/>
      <c r="H146" s="13"/>
      <c r="I146" s="13"/>
      <c r="J146" s="13"/>
      <c r="K146" s="56">
        <f t="shared" si="24"/>
        <v>0</v>
      </c>
      <c r="L146" s="11">
        <f t="shared" si="24"/>
        <v>0</v>
      </c>
      <c r="M146" s="51" t="e">
        <f t="shared" si="25"/>
        <v>#DIV/0!</v>
      </c>
      <c r="N146" s="51" t="e">
        <f t="shared" si="28"/>
        <v>#DIV/0!</v>
      </c>
      <c r="O146" s="51" t="e">
        <f t="shared" si="26"/>
        <v>#DIV/0!</v>
      </c>
      <c r="P146" s="49">
        <f>SUM((D136+D137+D138+D139+D140+D141+D142+D143+D144+D145+D146+H136+H137+H138+H139+H140+H141+H142+H143+H144+H145+H146)/(C136+C137+C138+C139+C140+C141+C142+C143+C144+C145+C146+G136+G137+G138+G139+G140+G141+G142+G143+G144+G145+G146))</f>
        <v>11.76</v>
      </c>
      <c r="Q146" s="50">
        <f>SUM((L135+L136+L137+L138+L139+L140+L141+L142+L143+L144+L145+L146)/(K135+K136+K137+K138+K139+K140+K141+K142+K143+K144+K145+K146))</f>
        <v>11.845824411134904</v>
      </c>
    </row>
    <row r="147" spans="1:17" ht="18" x14ac:dyDescent="0.25">
      <c r="A147" s="8"/>
      <c r="B147" s="12">
        <f t="shared" si="27"/>
        <v>46359</v>
      </c>
      <c r="C147" s="13"/>
      <c r="D147" s="13"/>
      <c r="E147" s="13"/>
      <c r="F147" s="13"/>
      <c r="G147" s="13"/>
      <c r="H147" s="13"/>
      <c r="I147" s="13"/>
      <c r="J147" s="13"/>
      <c r="K147" s="56">
        <f t="shared" si="24"/>
        <v>0</v>
      </c>
      <c r="L147" s="11">
        <f t="shared" si="24"/>
        <v>0</v>
      </c>
      <c r="M147" s="51" t="e">
        <f t="shared" si="25"/>
        <v>#DIV/0!</v>
      </c>
      <c r="N147" s="51" t="e">
        <f t="shared" si="28"/>
        <v>#DIV/0!</v>
      </c>
      <c r="O147" s="51" t="e">
        <f t="shared" si="26"/>
        <v>#DIV/0!</v>
      </c>
      <c r="P147" s="49">
        <f>SUM((D136+D137+D138+D139+D140+D141+D142+D143+D144+D145+D146+D147+H136+H137+H138+H139+H140+H141+H142+H143+H144+H145+H146+H147)/(C136+C137+C138+C139+C140+C141+C142+C143+C144+C145+C146+C147+G136+G137+G138+G139+G140+G141+G142+G143+G144+G145+G146+G147))</f>
        <v>11.76</v>
      </c>
      <c r="Q147" s="50">
        <f>SUM((L135+L136+L137+L138+L139+L140+L141+L142+L143+L144+L145+L146+L147)/(K135+K136+K137+K138+K139+K140+K141+K142+K143+K144+K145+K146+K147))</f>
        <v>11.845824411134904</v>
      </c>
    </row>
    <row r="148" spans="1:17" ht="18" x14ac:dyDescent="0.25">
      <c r="A148" s="8"/>
      <c r="B148" s="12">
        <f t="shared" si="27"/>
        <v>46366</v>
      </c>
      <c r="C148" s="13"/>
      <c r="D148" s="13"/>
      <c r="E148" s="13"/>
      <c r="F148" s="13"/>
      <c r="G148" s="13"/>
      <c r="H148" s="13"/>
      <c r="I148" s="13"/>
      <c r="J148" s="13"/>
      <c r="K148" s="56">
        <f t="shared" si="24"/>
        <v>0</v>
      </c>
      <c r="L148" s="11">
        <f t="shared" si="24"/>
        <v>0</v>
      </c>
      <c r="M148" s="51" t="e">
        <f t="shared" si="25"/>
        <v>#DIV/0!</v>
      </c>
      <c r="N148" s="51" t="e">
        <f t="shared" si="28"/>
        <v>#DIV/0!</v>
      </c>
      <c r="O148" s="51" t="e">
        <f t="shared" si="26"/>
        <v>#DIV/0!</v>
      </c>
      <c r="P148" s="49">
        <f>SUM((D136+D137+D138+D139+D140+D141+D142+D143+D144+D145+D146+D147+D148+H136+H137+H138+H139+H140+H141+H142+H143+H144+H145+H146+H147+H148)/(C136+C137+C138+C139+C140+C141+C142+C143+C144+C145+C146+C147+C148+G136+G137+G138+G139+G140+G141+G142+G143+G144+G145+G146+G147+G148))</f>
        <v>11.76</v>
      </c>
      <c r="Q148" s="50">
        <f>SUM((L135+L136+L137+L138+L139+L140+L141+L142+L143+L144+L145+L146+L147+L148)/(K135+K136+K137+K138+K139+K140+K141+K142+K143+K144+K145+K146+K147+K148))</f>
        <v>11.845824411134904</v>
      </c>
    </row>
    <row r="149" spans="1:17" ht="18" x14ac:dyDescent="0.25">
      <c r="A149" s="8"/>
      <c r="B149" s="12">
        <f t="shared" si="27"/>
        <v>46373</v>
      </c>
      <c r="C149" s="13"/>
      <c r="D149" s="13"/>
      <c r="E149" s="13"/>
      <c r="F149" s="13"/>
      <c r="G149" s="13"/>
      <c r="H149" s="13"/>
      <c r="I149" s="13"/>
      <c r="J149" s="13"/>
      <c r="K149" s="56">
        <f t="shared" si="24"/>
        <v>0</v>
      </c>
      <c r="L149" s="11">
        <f t="shared" si="24"/>
        <v>0</v>
      </c>
      <c r="M149" s="51" t="e">
        <f t="shared" si="25"/>
        <v>#DIV/0!</v>
      </c>
      <c r="N149" s="51" t="e">
        <f t="shared" si="28"/>
        <v>#DIV/0!</v>
      </c>
      <c r="O149" s="51" t="e">
        <f t="shared" si="26"/>
        <v>#DIV/0!</v>
      </c>
      <c r="P149" s="49">
        <f>SUM((D136+D137+D138+D139+D140+D141+D142+D143+D144+D145+D146+D147+D148+D149+H136+H137+H138+H139+H140+H141+H142+H143+H144+H145+H146+H147+H148+H149)/(C136+C137+C138+C139+C140+C141+C142+C143+C144+C145+C146+C147+C148+C149+G136+G137+G138+G139+G140+G141+G142+G143+G144+G145+G146+G147+G148+G149))</f>
        <v>11.76</v>
      </c>
      <c r="Q149" s="50">
        <f>SUM((L135+L136+L137+L138+L139+L140+L141+L142+L143+L144+L145+L146+L147+L148+L149)/(K135+K136+K137+K138+K139+K140+K141+K142+K143+K144+K145+K146+K147+K148+K149))</f>
        <v>11.845824411134904</v>
      </c>
    </row>
    <row r="150" spans="1:17" ht="18" x14ac:dyDescent="0.25">
      <c r="A150" s="8"/>
      <c r="B150" s="12">
        <f t="shared" si="27"/>
        <v>46380</v>
      </c>
      <c r="C150" s="13"/>
      <c r="D150" s="13"/>
      <c r="E150" s="13"/>
      <c r="F150" s="13"/>
      <c r="G150" s="13"/>
      <c r="H150" s="13"/>
      <c r="I150" s="13"/>
      <c r="J150" s="13"/>
      <c r="K150" s="56">
        <f t="shared" si="24"/>
        <v>0</v>
      </c>
      <c r="L150" s="11">
        <f t="shared" si="24"/>
        <v>0</v>
      </c>
      <c r="M150" s="51" t="e">
        <f t="shared" si="25"/>
        <v>#DIV/0!</v>
      </c>
      <c r="N150" s="51" t="e">
        <f t="shared" si="28"/>
        <v>#DIV/0!</v>
      </c>
      <c r="O150" s="51" t="e">
        <f t="shared" si="26"/>
        <v>#DIV/0!</v>
      </c>
      <c r="P150" s="49">
        <f>SUM((D136+D137+D138+D139+D140+D141+D142+D143+D144+D145+D146+D147+D148+D149+D150+H136+H137+H138+H139+H140+H141+H142+H143+H144+H145+H146+H147+H148+H149+H150)/(C136+C137+C138+C139+C140+C141+C142+C143+C144+C145+C146+C147+C148+C149+C150+G136+G137+G138+G139+G140+G141+G142+G143+G144+G145+G146+G147+G148+G149+G150))</f>
        <v>11.76</v>
      </c>
      <c r="Q150" s="50">
        <f>SUM((L135+L136+L137+L138+L139+L140+L141+L142+L143+L144+L145+L146+L147+L148+L149+L150)/(K135+K136+K137+K138+K139+K140+K141+K142+K143+K144+K145+K146+K147+K148+K149+K150))</f>
        <v>11.845824411134904</v>
      </c>
    </row>
    <row r="151" spans="1:17" ht="18" x14ac:dyDescent="0.25">
      <c r="A151" s="8"/>
      <c r="B151" s="12">
        <f t="shared" si="27"/>
        <v>46387</v>
      </c>
      <c r="C151" s="13"/>
      <c r="D151" s="13"/>
      <c r="E151" s="13"/>
      <c r="F151" s="13"/>
      <c r="G151" s="13"/>
      <c r="H151" s="13"/>
      <c r="I151" s="13"/>
      <c r="J151" s="13"/>
      <c r="K151" s="56">
        <f t="shared" si="24"/>
        <v>0</v>
      </c>
      <c r="L151" s="11">
        <f t="shared" si="24"/>
        <v>0</v>
      </c>
      <c r="M151" s="51" t="e">
        <f t="shared" si="25"/>
        <v>#DIV/0!</v>
      </c>
      <c r="N151" s="51" t="e">
        <f t="shared" si="28"/>
        <v>#DIV/0!</v>
      </c>
      <c r="O151" s="51" t="e">
        <f t="shared" si="26"/>
        <v>#DIV/0!</v>
      </c>
      <c r="P151" s="49">
        <f>SUM((D136+D137+D138+D139+D140+D141+D142+D143+D144+D145+D146+D147+D148+D149+D150+D151+H136+H137+H138+H139+H140+H141+H142+H143+H144+H145+H146+H147+H148+H149+H150+H151)/(C136+C137+C138+C139+C140+C141+C142+C143+C144+C145+C146+C147+C148+C149+C150+C151+G136+G137+G138+G139+G140+G141+G142+G143+G144+G145+G146+G147+G148+G149+G150+G151))</f>
        <v>11.76</v>
      </c>
      <c r="Q151" s="50">
        <f>SUM((L135+L136+L137+L138+L139+L140+L141+L142+L143+L144+L145+L146+L147+L148+L149+L150+L151)/(K135+K136+K137+K138+K139+K140+K141+K142+K143+K144+K145+K146+K147+K148+K149+K150+K151))</f>
        <v>11.845824411134904</v>
      </c>
    </row>
    <row r="152" spans="1:17" ht="18" x14ac:dyDescent="0.25">
      <c r="A152" s="8"/>
      <c r="B152" s="12">
        <f t="shared" si="27"/>
        <v>46394</v>
      </c>
      <c r="C152" s="13"/>
      <c r="D152" s="13"/>
      <c r="E152" s="13"/>
      <c r="F152" s="13"/>
      <c r="G152" s="13"/>
      <c r="H152" s="13"/>
      <c r="I152" s="13"/>
      <c r="J152" s="13"/>
      <c r="K152" s="56">
        <f t="shared" si="24"/>
        <v>0</v>
      </c>
      <c r="L152" s="11">
        <f t="shared" si="24"/>
        <v>0</v>
      </c>
      <c r="M152" s="51" t="e">
        <f t="shared" si="25"/>
        <v>#DIV/0!</v>
      </c>
      <c r="N152" s="51" t="e">
        <f t="shared" si="28"/>
        <v>#DIV/0!</v>
      </c>
      <c r="O152" s="51" t="e">
        <f t="shared" si="26"/>
        <v>#DIV/0!</v>
      </c>
      <c r="P152" s="49">
        <f>SUM((D136+D137+D138+D139+D140+D141+D142+D143+D144+D145+D146+D147+D148+D149+D150+D151+D152+H136+H137+H138+H139+H140+H141+H142+H143+H144+H145+H146+H147+H148+H149+H150+H151+H152)/(C136+C137+C138+C139+C140+C141+C142+C143+C144+C145+C146+C147+C148+C149+C150+C151+C152+G136+G137+G138+G139+G140+G141+G142+G143+G144+G145+G146+G147+G148+G149+G150+G151+G152))</f>
        <v>11.76</v>
      </c>
      <c r="Q152" s="50">
        <f>SUM((L135+L136+L137+L138+L139+L140+L141+L142+L143+L144+L145+L146+L147+L148+L149+L150+L151+L152)/(K135+K136+K137+K138+K139+K140+K141+K142+K143+K144+K145+K146+K147+K148+K149+K150+K151+K152))</f>
        <v>11.845824411134904</v>
      </c>
    </row>
    <row r="153" spans="1:17" ht="18" x14ac:dyDescent="0.25">
      <c r="A153" s="8"/>
      <c r="B153" s="12">
        <f t="shared" si="27"/>
        <v>46401</v>
      </c>
      <c r="C153" s="13"/>
      <c r="D153" s="13"/>
      <c r="E153" s="13"/>
      <c r="F153" s="13"/>
      <c r="G153" s="13"/>
      <c r="H153" s="13"/>
      <c r="I153" s="13"/>
      <c r="J153" s="13"/>
      <c r="K153" s="56">
        <f t="shared" si="24"/>
        <v>0</v>
      </c>
      <c r="L153" s="11">
        <f t="shared" si="24"/>
        <v>0</v>
      </c>
      <c r="M153" s="51" t="e">
        <f t="shared" si="25"/>
        <v>#DIV/0!</v>
      </c>
      <c r="N153" s="51" t="e">
        <f t="shared" si="28"/>
        <v>#DIV/0!</v>
      </c>
      <c r="O153" s="51" t="e">
        <f t="shared" si="26"/>
        <v>#DIV/0!</v>
      </c>
      <c r="P153" s="49">
        <f>SUM((D136+D137+D138+D139+D140+D141+D142+D143+D144+D145+D146+D147+D148+D149+D150+D151+D152+D153+H136+H137+H138+H139+H140+H141+H142+H143+H144+H145+H146+H147+H148+H149+H150+H151+H152+H153)/(C136+C137+C138+C139+C140+C141+C142+C143+C144+C145+C146+C147+C148+C149+C150+C151+C152+C153+G136+G137+G138+G139+G140+G141+G142+G143+G144+G145+G146+G147+G148+G149+G150+G151+G152+G153))</f>
        <v>11.76</v>
      </c>
      <c r="Q153" s="50">
        <f>SUM((L135+L136+L137+L138+L139+L140+L141+L142+L143+L144+L145+L146+L147+L148+L149+L150+L151+L152+L153)/(K135+K136+K137+K138+K139+K140+K141+K142+K143+K144+K145+K146+K147+K148+K149+K150+K151+K152+K153))</f>
        <v>11.845824411134904</v>
      </c>
    </row>
    <row r="154" spans="1:17" ht="18" x14ac:dyDescent="0.25">
      <c r="A154" s="8"/>
      <c r="B154" s="12">
        <f>SUM(B153+7)</f>
        <v>46408</v>
      </c>
      <c r="C154" s="13"/>
      <c r="D154" s="13"/>
      <c r="E154" s="13"/>
      <c r="F154" s="13"/>
      <c r="G154" s="13"/>
      <c r="H154" s="13"/>
      <c r="I154" s="13"/>
      <c r="J154" s="13"/>
      <c r="K154" s="56">
        <f t="shared" si="24"/>
        <v>0</v>
      </c>
      <c r="L154" s="11">
        <f t="shared" si="24"/>
        <v>0</v>
      </c>
      <c r="M154" s="51" t="e">
        <f t="shared" si="25"/>
        <v>#DIV/0!</v>
      </c>
      <c r="N154" s="51" t="e">
        <f t="shared" si="28"/>
        <v>#DIV/0!</v>
      </c>
      <c r="O154" s="51" t="e">
        <f t="shared" si="26"/>
        <v>#DIV/0!</v>
      </c>
      <c r="P154" s="49">
        <f>SUM((D136+D137+D138+D139+D140+D141+D142+D143+D144+D145+D146+D147+D148+D149+D150+D151+D152+D153+D154+H136+H137+H138+H139+H140+H141+H142+H143+H144+H145+H146+H147+H148+H149+H150+H151+H152+H153+H154)/(C136+C137+C138+C139+C140+C141+C142+C143+C144+C145+C146+C147+C148+C149+C150+C151+C152+C153+C154+G136+G137+G138+G139+G140+G141+G142+G143+G144+G145+G146+G147+G148+G149+G150+G151+G152+G153+G154))</f>
        <v>11.76</v>
      </c>
      <c r="Q154" s="50">
        <f>SUM((L135+L136+L137+L138+L139+L140+L141+L142+L143+L144+L145+L146+L147+L148+L149+L150+L151+L152+L153+L154)/(K135+K136+K137+K138+K139+K140+K141+K142+K143+K144+K145+K146+K147+K148+K149+K150+K151+K152+K153+K154))</f>
        <v>11.845824411134904</v>
      </c>
    </row>
    <row r="155" spans="1:17" ht="18" x14ac:dyDescent="0.25">
      <c r="A155" s="8"/>
      <c r="B155" s="12">
        <f>SUM(B154+7)</f>
        <v>46415</v>
      </c>
      <c r="C155" s="13"/>
      <c r="D155" s="13"/>
      <c r="E155" s="13"/>
      <c r="F155" s="13"/>
      <c r="G155" s="13"/>
      <c r="H155" s="13"/>
      <c r="I155" s="13"/>
      <c r="J155" s="13"/>
      <c r="K155" s="56">
        <f t="shared" si="24"/>
        <v>0</v>
      </c>
      <c r="L155" s="11">
        <f t="shared" si="24"/>
        <v>0</v>
      </c>
      <c r="M155" s="51" t="e">
        <f t="shared" si="25"/>
        <v>#DIV/0!</v>
      </c>
      <c r="N155" s="51" t="e">
        <f t="shared" si="28"/>
        <v>#DIV/0!</v>
      </c>
      <c r="O155" s="51" t="e">
        <f t="shared" si="26"/>
        <v>#DIV/0!</v>
      </c>
      <c r="P155" s="49">
        <f>SUM((D136+D137+D138+D139+D140+D141+D142+D143+D144+D145+D146+D147+D148+D149+D150+D151+D152+D153+D154+D155+H136+H137+H138+H139+H140+H141+H142+H143+H144+H145+H146+H147+H148+H149+H150+H151+H152+H153+H154+H155)/(C136+C137+C138+C139+C140+C141+C142+C143+C144+C145+C146+C147+C148+C149+C150+C151+C152+C153+C154+C155+G136+G137+G138+G139+G140+G141+G142+G143+G144+G145+G146+G147+G148+G149+G150+G151+G152+G153+G154+G155))</f>
        <v>11.76</v>
      </c>
      <c r="Q155" s="50">
        <f>SUM((L135+L136+L137+L138+L139+L140+L141+L142+L143+L144+L145+L146+L147+L148+L149+L150+L151+L152+L153+L154+L155)/(K135+K136+K137+K138+K139+K140+K141+K142+K143+K144+K145+K146+K147+K148+K149+K150+K151+K152+K153+K154+K155))</f>
        <v>11.845824411134904</v>
      </c>
    </row>
    <row r="156" spans="1:17" ht="18" x14ac:dyDescent="0.25">
      <c r="A156" s="8"/>
      <c r="B156" s="12"/>
      <c r="C156" s="13"/>
      <c r="D156" s="13"/>
      <c r="E156" s="13"/>
      <c r="F156" s="13"/>
      <c r="G156" s="13"/>
      <c r="H156" s="13"/>
      <c r="I156" s="13"/>
      <c r="J156" s="13"/>
      <c r="K156" s="56">
        <f t="shared" si="24"/>
        <v>0</v>
      </c>
      <c r="L156" s="11">
        <f t="shared" si="24"/>
        <v>0</v>
      </c>
      <c r="M156" s="51" t="e">
        <f t="shared" si="25"/>
        <v>#DIV/0!</v>
      </c>
      <c r="N156" s="51" t="e">
        <f t="shared" si="28"/>
        <v>#DIV/0!</v>
      </c>
      <c r="O156" s="51" t="e">
        <f t="shared" si="26"/>
        <v>#DIV/0!</v>
      </c>
      <c r="P156" s="49">
        <f>SUM((D136+D137+D138+D139+D140+D141+D142+D143+D144+D145+D146+D147+D148+D149+D150+D151+D152+D153+D154+D155+D156+H136+H137+H138+H139+H140+H141+H142+H143+H144+H145+H146+H147+H148+H149+H150+H151+H152+H153+H154+H155+H156)/(C136+C137+C138+C139+C140+C141+C142+C143+C144+C145+C146+C147+C148+C149+C150+C151+C152+C153+C154+C155+C156+G136+G137+G138+G139+G140+G141+G142+G143+G144+G145+G146+G147+G148+G149+G150+G151+G152+G153+G154+G155+G156))</f>
        <v>11.76</v>
      </c>
      <c r="Q156" s="50">
        <f>SUM((L135+L136+L137+L138+L139+L140+L141+L142+L143+L144+L145+L146+L147+L148+L149+L150+L151+L152+L153+L154+L155+L156)/(K135+K136+K137+K138+K139+K140+K141+K142+K143+K144+K145+K146+K147+K148+K149+K150+K151+K152+K153+K154+K155+K156))</f>
        <v>11.845824411134904</v>
      </c>
    </row>
    <row r="157" spans="1:17" ht="18" x14ac:dyDescent="0.25">
      <c r="A157" s="8"/>
      <c r="B157" s="12"/>
      <c r="C157" s="13"/>
      <c r="D157" s="13"/>
      <c r="E157" s="13"/>
      <c r="F157" s="13"/>
      <c r="G157" s="13"/>
      <c r="H157" s="13"/>
      <c r="I157" s="13"/>
      <c r="J157" s="13"/>
      <c r="K157" s="56">
        <f t="shared" si="24"/>
        <v>0</v>
      </c>
      <c r="L157" s="11">
        <f t="shared" si="24"/>
        <v>0</v>
      </c>
      <c r="M157" s="51" t="e">
        <f t="shared" si="25"/>
        <v>#DIV/0!</v>
      </c>
      <c r="N157" s="51" t="e">
        <f t="shared" si="28"/>
        <v>#DIV/0!</v>
      </c>
      <c r="O157" s="51" t="e">
        <f t="shared" si="26"/>
        <v>#DIV/0!</v>
      </c>
      <c r="P157" s="49">
        <f>SUM((D136+D137+D138+D139+D140+D141+D142+D143+D144+D145+D146+D147+D148+D149+D150+D151+D152+D153+D154+D155+D156+D157+H136+H137+H138+H139+H140+H141+H142+H143+H144+H145+H146+H147+H148+H149+H150+H151+H152+H153+H154+H155+H156+H157)/(C136+C137+C138+C139+C140+C141+C142+C143+C144+C145+C146+C147+C148+C149+C150+C151+C152+C153+C154+C155+C156+C157+G136+G137+G138+G139+G140+G141+G142+G143+G144+G145+G146+G147+G148+G149+G150+G151+G152+G153+G154+G155+G156+G157))</f>
        <v>11.76</v>
      </c>
      <c r="Q157" s="50">
        <f>SUM((L135+L136+L137+L138+L139+L140+L141+L142+L143+L144+L145+L146+L147+L148+L149+L150+L151+L152+L153+L154+L155+L156+L157)/(K135+K136+K137+K138+K139+K140+K141+K142+K143+K144+K145+K146+K147+K148+K149+K150+K151+K152+K153+K154+K155+K156+K157))</f>
        <v>11.845824411134904</v>
      </c>
    </row>
    <row r="158" spans="1:17" ht="18" x14ac:dyDescent="0.25">
      <c r="A158" s="8"/>
      <c r="B158" s="12"/>
      <c r="C158" s="13"/>
      <c r="D158" s="13"/>
      <c r="E158" s="13"/>
      <c r="F158" s="13"/>
      <c r="G158" s="13"/>
      <c r="H158" s="13"/>
      <c r="I158" s="13"/>
      <c r="J158" s="13"/>
      <c r="K158" s="56">
        <f t="shared" si="24"/>
        <v>0</v>
      </c>
      <c r="L158" s="11">
        <f t="shared" si="24"/>
        <v>0</v>
      </c>
      <c r="M158" s="51" t="e">
        <f t="shared" si="25"/>
        <v>#DIV/0!</v>
      </c>
      <c r="N158" s="51" t="e">
        <f t="shared" si="28"/>
        <v>#DIV/0!</v>
      </c>
      <c r="O158" s="51" t="e">
        <f t="shared" si="26"/>
        <v>#DIV/0!</v>
      </c>
      <c r="P158" s="49">
        <f>SUM((D136+D137+D138+D139+D140+D141+D142+D143+D144+D145+D146+D147+D148+D149+D150+D151+D152+D153+D154+D155+D156+D157+D158+H136+H137+H138+H139+H140+H141+H142+H143+H144+H145+H146+H147+H148+H149+H150+H151+H152+H153+H154+H155+H156+H157+H158)/(C136+C137+C138+C139+C140+C141+C142+C143+C144+C145+C146+C147+C148+C149+C150+C151+C152+C153+C154+C155+C156+C157+C158+G136+G137+G138+G139+G140+G141+G142+G143+G144+G145+G146+G147+G148+G149+G150+G151+G152+G153+G154+G155+G156+G157+G158))</f>
        <v>11.76</v>
      </c>
      <c r="Q158" s="50">
        <f>SUM((L135+L136+L137+L138+L139+L140+L141+L142+L143+L144+L145+L146+L147+L148+L149+L150+L151+L152+L153+L154+L155+L156+L157+L158)/(K135+K136+K137+K138+K139+K140+K141+K142+K143+K144+K145+K146+K147+K148+K149+K150+K151+K152+K153+K154+K155+K156+K157+K158))</f>
        <v>11.845824411134904</v>
      </c>
    </row>
    <row r="159" spans="1:17" ht="18" x14ac:dyDescent="0.25">
      <c r="A159" s="8"/>
      <c r="B159" s="12"/>
      <c r="C159" s="13"/>
      <c r="D159" s="13"/>
      <c r="E159" s="13"/>
      <c r="F159" s="13"/>
      <c r="G159" s="13"/>
      <c r="H159" s="13"/>
      <c r="I159" s="13"/>
      <c r="J159" s="13"/>
      <c r="K159" s="56">
        <f t="shared" si="24"/>
        <v>0</v>
      </c>
      <c r="L159" s="11">
        <f t="shared" si="24"/>
        <v>0</v>
      </c>
      <c r="M159" s="51" t="e">
        <f t="shared" si="25"/>
        <v>#DIV/0!</v>
      </c>
      <c r="N159" s="51" t="e">
        <f t="shared" si="28"/>
        <v>#DIV/0!</v>
      </c>
      <c r="O159" s="51" t="e">
        <f t="shared" si="26"/>
        <v>#DIV/0!</v>
      </c>
      <c r="P159" s="49">
        <f>SUM((D136+D137+D138+D139+D140+D141+D142+D143+D144+D145+D146+D147+D148+D149+D150+D151+D152+D153+D154+D155+D156+D157+D158+D159+H136+H137+H138+H139+H140+H141+H142+H143+H144+H145+H146+H147+H148+H149+H150+H151+H152+H153+H154+H155+H156+H157+H158+H159)/(C136+C137+C138+C139+C140+C141+C142+C143+C144+C145+C146+C147+C148+C149+C150+C151+C152+C153+C154+C155+C156+C157+C158+C159+G136+G137+G138+G139+G140+G141+G142+G143+G144+G145+G146+G147+G148+G149+G150+G151+G152+G153+G154+G155+G156+G157+G158+G159))</f>
        <v>11.76</v>
      </c>
      <c r="Q159" s="50">
        <f>SUM((L135+L136+L137+L138+L139+L140+L141+L142+L143+L144+L145+L146+L147+L148+L149+L150+L151+L152+L153+L154+L155+L156+L157+L158+L159)/(K135+K136+K137+K138+K139+K140+K141+K142+K143+K144+K145+K146+K147+K148+K149+K150+K151+K152+K153+K154+K155+K156+K157+K158+K159))</f>
        <v>11.845824411134904</v>
      </c>
    </row>
    <row r="160" spans="1:17" ht="18" x14ac:dyDescent="0.25">
      <c r="A160" s="8"/>
      <c r="B160" s="12"/>
      <c r="C160" s="13"/>
      <c r="D160" s="13"/>
      <c r="E160" s="13"/>
      <c r="F160" s="13"/>
      <c r="G160" s="13"/>
      <c r="H160" s="13"/>
      <c r="I160" s="13"/>
      <c r="J160" s="13"/>
      <c r="K160" s="56">
        <f t="shared" si="24"/>
        <v>0</v>
      </c>
      <c r="L160" s="11">
        <f t="shared" si="24"/>
        <v>0</v>
      </c>
      <c r="M160" s="51" t="e">
        <f t="shared" si="25"/>
        <v>#DIV/0!</v>
      </c>
      <c r="N160" s="51" t="e">
        <f t="shared" si="28"/>
        <v>#DIV/0!</v>
      </c>
      <c r="O160" s="51" t="e">
        <f t="shared" si="26"/>
        <v>#DIV/0!</v>
      </c>
      <c r="P160" s="49">
        <f>SUM((D136+D137+D138+D139+D140+D141+D142+D143+D144+D145+D146+D147+D148+D149+D150+D151+D152+D153+D154+D155+D156+D157+D158+D159+D160+H136+H137+H138+H139+H140+H141+H142+H143+H144+H145+H146+H147+H148+H149+H150+H151+H152+H153+H154+H155+H156+H157+H158+H159+H160)/(C136+C137+C138+C139+C140+C141+C142+C143+C144+C145+C146+C147+C148+C149+C150+C151+C152+C153+C154+C155+C156+C157+C158+C159+C160+G136+G137+G138+G139+G140+G141+G142+G143+G144+G145+G146+G147+G148+G149+G150+G151+G152+G153+G154+G155+G156+G157+G158+G159+G160))</f>
        <v>11.76</v>
      </c>
      <c r="Q160" s="50">
        <f>SUM((L135+L136+L137+L138+L139+L140+L141+L142+L143+L144+L145+L146+L147+L148+L149+L150+L151+L152+L153+L154+L155+L156+L157+L158+L159+L160)/(K135+K136+K137+K138+K139+K140+K141+K142+K143+K144+K145+K146+K147+K148+K149+K150+K151+K152+K153+K154+K155+K156+K157+K158+K159+K160))</f>
        <v>11.845824411134904</v>
      </c>
    </row>
    <row r="161" spans="1:17" ht="18" x14ac:dyDescent="0.25">
      <c r="A161" s="8"/>
      <c r="B161" s="15"/>
      <c r="C161" s="13"/>
      <c r="D161" s="13"/>
      <c r="E161" s="13"/>
      <c r="F161" s="13"/>
      <c r="G161" s="13"/>
      <c r="H161" s="13"/>
      <c r="I161" s="13"/>
      <c r="J161" s="13"/>
      <c r="K161" s="56">
        <f t="shared" si="24"/>
        <v>0</v>
      </c>
      <c r="L161" s="11">
        <f t="shared" si="24"/>
        <v>0</v>
      </c>
      <c r="M161" s="51" t="e">
        <f t="shared" si="25"/>
        <v>#DIV/0!</v>
      </c>
      <c r="N161" s="51" t="e">
        <f t="shared" si="28"/>
        <v>#DIV/0!</v>
      </c>
      <c r="O161" s="51" t="e">
        <f t="shared" si="26"/>
        <v>#DIV/0!</v>
      </c>
      <c r="P161" s="49">
        <f>SUM((D136+D137+D138+D139+D140+D141+D142+D143+D144+D145+D146+D147+D148+D149+D150+D151+D152+D153+D154+D155+D156+D157+D158+D159+D160+D161+H136+H137+H138+H139+H140+H141+H142+H143+H144+H145+H146+H147+H148+H149+H150+H151+H152+H153+H154+H155+H156+H157+H158+H159+H160+H161)/(C136+C137+C138+C139+C140+C141+C142+C143+C144+C145+C146+C147+C148+C149+C150+C151+C152+C153+C154+C155+C156+C157+C158+C159+C160+C161+G136+G137+G138+G139+G140+G141+G142+G143+G144+G145+G146+G147+G148+G149+G150+G151+G152+G153+G154+G155+G156+G157+G158+G159+G160+G161))</f>
        <v>11.76</v>
      </c>
      <c r="Q161" s="50">
        <f>SUM((L135+L136+L137+L138+L139+L140+L141+L142+L143+L144+L145+L146+L147+L148+L149+L150+L151+L152+L153+L154+L155+L156+L157+L158+L159+L160+L161)/(K135+K136+K137+K138+K139+K140+K141+K142+K143+K144+K145+K146+K147+K148+K149+K150+K151+K152+K153+K154+K155+K156+K157+K158+K159+K160+K161))</f>
        <v>11.845824411134904</v>
      </c>
    </row>
    <row r="162" spans="1:17" ht="18" x14ac:dyDescent="0.25">
      <c r="A162" s="8"/>
      <c r="B162" s="15"/>
      <c r="C162" s="13"/>
      <c r="D162" s="13"/>
      <c r="E162" s="13"/>
      <c r="F162" s="13"/>
      <c r="G162" s="13"/>
      <c r="H162" s="13"/>
      <c r="I162" s="13"/>
      <c r="J162" s="13"/>
      <c r="K162" s="56">
        <f t="shared" si="24"/>
        <v>0</v>
      </c>
      <c r="L162" s="11">
        <f t="shared" si="24"/>
        <v>0</v>
      </c>
      <c r="M162" s="51" t="e">
        <f t="shared" si="25"/>
        <v>#DIV/0!</v>
      </c>
      <c r="N162" s="51" t="e">
        <f t="shared" si="28"/>
        <v>#DIV/0!</v>
      </c>
      <c r="O162" s="51" t="e">
        <f t="shared" si="26"/>
        <v>#DIV/0!</v>
      </c>
      <c r="P162" s="49">
        <f>SUM((D136+D137+D138+D139+D140+D141+D142+D143+D144+D145+D146+D147+D148+D149+D150+D151+D152+D153+D154+D155+D156+D157+D158+D159+D160+D161+D162+H136+H137+H138+H139+H140+H141+H142+H143+H144+H145+H146+H147+H148+H149+H150+H151+H152+H153+H154+H155+H156+H157+H158+H159+H160+H161+H162)/(C136+C137+C138+C139+C140+C141+C142+C143+C144+C145+C146+C147+C148+C149+C150+C151+C152+C153+C154+C155+C156+C157+C158+C159+C160+C161+C162+G136+G137+G138+G139+G140+G141+G142+G143+G144+G145+G146+G147+G148+G149+G150+G151+G152+G153+G154+G155+G156+G157+G158+G159+G160+G161+G162))</f>
        <v>11.76</v>
      </c>
      <c r="Q162" s="50">
        <f>SUM((L135+L136+L137+L138+L139+L140+L141+L142+L143+L144+L145+L146+L147+L148+L149+L150+L151+L152+L153+L154+L155+L156+L157+L158+L159+L160+L161+L162)/(K135+K136+K137+K138+K139+K140+K141+K142+K143+K144+K145+K146+K147+K148+K149+K150+K151+K152+K153+K154+K155+K156+K157+K158+K159+K160+K161+K162))</f>
        <v>11.845824411134904</v>
      </c>
    </row>
    <row r="163" spans="1:17" ht="18" x14ac:dyDescent="0.25">
      <c r="A163" s="8"/>
      <c r="B163" s="8"/>
      <c r="C163" s="16"/>
      <c r="D163" s="16"/>
      <c r="E163" s="16"/>
      <c r="F163" s="16"/>
      <c r="G163" s="16"/>
      <c r="H163" s="16"/>
      <c r="I163" s="16"/>
      <c r="J163" s="16"/>
      <c r="K163" s="67"/>
      <c r="L163" s="8"/>
      <c r="M163" s="46"/>
      <c r="N163" s="46"/>
      <c r="O163" s="46"/>
      <c r="P163" s="46"/>
      <c r="Q163" s="48"/>
    </row>
    <row r="164" spans="1:17" ht="18.75" thickBot="1" x14ac:dyDescent="0.3">
      <c r="A164" s="8"/>
      <c r="B164" s="8"/>
      <c r="C164" s="14"/>
      <c r="D164" s="14"/>
      <c r="E164" s="14"/>
      <c r="F164" s="14"/>
      <c r="G164" s="14"/>
      <c r="H164" s="14"/>
      <c r="I164" s="14"/>
      <c r="J164" s="14"/>
      <c r="K164" s="67"/>
      <c r="L164" s="8"/>
      <c r="M164" s="46"/>
      <c r="N164" s="46"/>
      <c r="O164" s="46"/>
      <c r="P164" s="46"/>
      <c r="Q164" s="48"/>
    </row>
    <row r="165" spans="1:17" ht="19.5" thickTop="1" thickBot="1" x14ac:dyDescent="0.3">
      <c r="A165" s="17" t="s">
        <v>18</v>
      </c>
      <c r="B165" s="19"/>
      <c r="C165" s="70">
        <f>Q162</f>
        <v>11.845824411134904</v>
      </c>
      <c r="D165" s="20"/>
      <c r="E165" s="20">
        <f>COUNTA(E136:E162)</f>
        <v>1</v>
      </c>
      <c r="F165" s="20">
        <f t="shared" ref="F165:J165" si="29">COUNTA(F136:F162)</f>
        <v>0</v>
      </c>
      <c r="G165" s="20"/>
      <c r="H165" s="20"/>
      <c r="I165" s="20">
        <f t="shared" si="29"/>
        <v>1</v>
      </c>
      <c r="J165" s="20">
        <f t="shared" si="29"/>
        <v>0</v>
      </c>
      <c r="K165" s="68">
        <f>SUM(K135:K162)</f>
        <v>116.75</v>
      </c>
      <c r="L165" s="68">
        <f>SUM(L135:L162)</f>
        <v>1383</v>
      </c>
      <c r="M165" s="52"/>
      <c r="N165" s="52"/>
      <c r="O165" s="53"/>
      <c r="P165" s="53"/>
      <c r="Q165" s="48"/>
    </row>
    <row r="166" spans="1:17" ht="18" x14ac:dyDescent="0.25">
      <c r="A166" s="5"/>
      <c r="B166" s="28"/>
      <c r="C166" s="23"/>
      <c r="D166" s="16"/>
      <c r="E166" s="16"/>
      <c r="F166" s="16"/>
      <c r="G166" s="24"/>
      <c r="H166" s="16"/>
      <c r="I166" s="16"/>
      <c r="J166" s="16"/>
      <c r="K166" s="69"/>
      <c r="L166" s="5"/>
      <c r="M166" s="48"/>
      <c r="N166" s="48"/>
      <c r="O166" s="48"/>
      <c r="P166" s="48"/>
      <c r="Q166" s="48"/>
    </row>
    <row r="167" spans="1:17" ht="18" x14ac:dyDescent="0.25">
      <c r="A167" s="28" t="s">
        <v>71</v>
      </c>
      <c r="B167" s="28"/>
      <c r="C167" s="16"/>
      <c r="D167" s="16"/>
      <c r="E167" s="16"/>
      <c r="F167" s="16"/>
      <c r="G167" s="16"/>
      <c r="H167" s="16"/>
      <c r="I167" s="16"/>
      <c r="J167" s="16"/>
      <c r="K167" s="69"/>
      <c r="L167" s="5"/>
      <c r="M167" s="48"/>
      <c r="N167" s="48"/>
      <c r="O167" s="48"/>
      <c r="P167" s="48"/>
      <c r="Q167" s="48"/>
    </row>
    <row r="168" spans="1:17" ht="18" x14ac:dyDescent="0.25">
      <c r="A168" s="28"/>
      <c r="B168" s="9" t="s">
        <v>16</v>
      </c>
      <c r="C168" s="55">
        <f>SUM(D168/8.28)</f>
        <v>60.507246376811601</v>
      </c>
      <c r="D168" s="10">
        <v>501</v>
      </c>
      <c r="E168" s="10"/>
      <c r="F168" s="10"/>
      <c r="G168" s="10"/>
      <c r="H168" s="10"/>
      <c r="I168" s="10"/>
      <c r="J168" s="10"/>
      <c r="K168" s="56">
        <f>C168</f>
        <v>60.507246376811601</v>
      </c>
      <c r="L168" s="11">
        <v>501</v>
      </c>
      <c r="M168" s="49">
        <f>SUM(D168/C168)</f>
        <v>8.2799999999999994</v>
      </c>
      <c r="N168" s="46" t="e">
        <f>SUM(H168/G168)</f>
        <v>#DIV/0!</v>
      </c>
      <c r="O168" s="49">
        <f>SUM(L168/K168)</f>
        <v>8.2799999999999994</v>
      </c>
      <c r="P168" s="49">
        <f>SUM((D168+H168)/(C168+G168))</f>
        <v>8.2799999999999994</v>
      </c>
      <c r="Q168" s="50">
        <f>SUM(L168/K168)</f>
        <v>8.2799999999999994</v>
      </c>
    </row>
    <row r="169" spans="1:17" ht="18" x14ac:dyDescent="0.25">
      <c r="A169" s="8"/>
      <c r="B169" s="12">
        <v>46282</v>
      </c>
      <c r="C169" s="13"/>
      <c r="D169" s="13"/>
      <c r="E169" s="13"/>
      <c r="F169" s="13"/>
      <c r="G169" s="13"/>
      <c r="H169" s="13"/>
      <c r="I169" s="13"/>
      <c r="J169" s="13"/>
      <c r="K169" s="56">
        <f>SUM(C169+G169)</f>
        <v>0</v>
      </c>
      <c r="L169" s="11">
        <f>SUM(D169+H169)</f>
        <v>0</v>
      </c>
      <c r="M169" s="51" t="e">
        <f>SUM(D169/C169)</f>
        <v>#DIV/0!</v>
      </c>
      <c r="N169" s="51" t="e">
        <f>SUM(H169/G169)</f>
        <v>#DIV/0!</v>
      </c>
      <c r="O169" s="51" t="e">
        <f>SUM(L169/K169)</f>
        <v>#DIV/0!</v>
      </c>
      <c r="P169" s="49" t="e">
        <f>SUM((D169+H169)/(C169+G169))</f>
        <v>#DIV/0!</v>
      </c>
      <c r="Q169" s="50">
        <f>SUM((L168+L169)/(K168+K169))</f>
        <v>8.2799999999999994</v>
      </c>
    </row>
    <row r="170" spans="1:17" ht="18" x14ac:dyDescent="0.25">
      <c r="A170" s="8"/>
      <c r="B170" s="12">
        <f>SUM(B169+7)</f>
        <v>46289</v>
      </c>
      <c r="C170" s="13"/>
      <c r="D170" s="13"/>
      <c r="E170" s="13"/>
      <c r="F170" s="13"/>
      <c r="G170" s="13"/>
      <c r="H170" s="13"/>
      <c r="I170" s="13"/>
      <c r="J170" s="13"/>
      <c r="K170" s="56">
        <f t="shared" ref="K170:L195" si="30">SUM(C170+G170)</f>
        <v>0</v>
      </c>
      <c r="L170" s="11">
        <f t="shared" si="30"/>
        <v>0</v>
      </c>
      <c r="M170" s="49" t="e">
        <f t="shared" ref="M170:M195" si="31">SUM(D170/C170)</f>
        <v>#DIV/0!</v>
      </c>
      <c r="N170" s="49" t="e">
        <f>SUM(H170/G170)</f>
        <v>#DIV/0!</v>
      </c>
      <c r="O170" s="49" t="e">
        <f t="shared" ref="O170:O195" si="32">SUM(L170/K170)</f>
        <v>#DIV/0!</v>
      </c>
      <c r="P170" s="49" t="e">
        <f>SUM((D169+D170+H169+H170)/(C169+C170+G169+G170))</f>
        <v>#DIV/0!</v>
      </c>
      <c r="Q170" s="50">
        <f>SUM((L168+L169+L170)/(K168+K169+K170))</f>
        <v>8.2799999999999994</v>
      </c>
    </row>
    <row r="171" spans="1:17" ht="18" x14ac:dyDescent="0.25">
      <c r="A171" s="8"/>
      <c r="B171" s="12">
        <f t="shared" ref="B171:B186" si="33">SUM(B170+7)</f>
        <v>46296</v>
      </c>
      <c r="C171" s="13"/>
      <c r="D171" s="13"/>
      <c r="E171" s="13"/>
      <c r="F171" s="13"/>
      <c r="G171" s="13"/>
      <c r="H171" s="13"/>
      <c r="I171" s="13"/>
      <c r="J171" s="13"/>
      <c r="K171" s="56">
        <f t="shared" si="30"/>
        <v>0</v>
      </c>
      <c r="L171" s="11">
        <f t="shared" si="30"/>
        <v>0</v>
      </c>
      <c r="M171" s="51" t="e">
        <f t="shared" si="31"/>
        <v>#DIV/0!</v>
      </c>
      <c r="N171" s="51" t="e">
        <f t="shared" ref="N171:N195" si="34">SUM(H171/G171)</f>
        <v>#DIV/0!</v>
      </c>
      <c r="O171" s="51" t="e">
        <f t="shared" si="32"/>
        <v>#DIV/0!</v>
      </c>
      <c r="P171" s="49" t="e">
        <f>SUM((D169+D170+D171+H169+H170+H171)/(C169+C170+C171+G169+G170+G171))</f>
        <v>#DIV/0!</v>
      </c>
      <c r="Q171" s="50">
        <f>SUM((L168+L169+L170+L171)/(K168+K169+K170+K171))</f>
        <v>8.2799999999999994</v>
      </c>
    </row>
    <row r="172" spans="1:17" ht="18" x14ac:dyDescent="0.25">
      <c r="A172" s="8"/>
      <c r="B172" s="12">
        <f t="shared" si="33"/>
        <v>46303</v>
      </c>
      <c r="C172" s="13"/>
      <c r="D172" s="13"/>
      <c r="E172" s="13"/>
      <c r="F172" s="13"/>
      <c r="G172" s="13"/>
      <c r="H172" s="13"/>
      <c r="I172" s="13"/>
      <c r="J172" s="13"/>
      <c r="K172" s="56">
        <f t="shared" si="30"/>
        <v>0</v>
      </c>
      <c r="L172" s="11">
        <f t="shared" si="30"/>
        <v>0</v>
      </c>
      <c r="M172" s="51" t="e">
        <f t="shared" si="31"/>
        <v>#DIV/0!</v>
      </c>
      <c r="N172" s="51" t="e">
        <f t="shared" si="34"/>
        <v>#DIV/0!</v>
      </c>
      <c r="O172" s="51" t="e">
        <f t="shared" si="32"/>
        <v>#DIV/0!</v>
      </c>
      <c r="P172" s="49" t="e">
        <f>SUM((D169+D170+D171+D172+H169+H170+H171+H172)/(C169+C170+C171+C172+G169+G170+G171+G172))</f>
        <v>#DIV/0!</v>
      </c>
      <c r="Q172" s="50">
        <f>SUM((L168+L169+L170+L171+L172)/(K168+K169+K170+K171+K172))</f>
        <v>8.2799999999999994</v>
      </c>
    </row>
    <row r="173" spans="1:17" ht="18" x14ac:dyDescent="0.25">
      <c r="A173" s="8"/>
      <c r="B173" s="12">
        <f t="shared" si="33"/>
        <v>46310</v>
      </c>
      <c r="C173" s="13"/>
      <c r="D173" s="13"/>
      <c r="E173" s="13"/>
      <c r="F173" s="13"/>
      <c r="G173" s="13"/>
      <c r="H173" s="13"/>
      <c r="I173" s="13"/>
      <c r="J173" s="13"/>
      <c r="K173" s="56">
        <f t="shared" si="30"/>
        <v>0</v>
      </c>
      <c r="L173" s="11">
        <f t="shared" si="30"/>
        <v>0</v>
      </c>
      <c r="M173" s="51" t="e">
        <f t="shared" si="31"/>
        <v>#DIV/0!</v>
      </c>
      <c r="N173" s="51" t="e">
        <f t="shared" si="34"/>
        <v>#DIV/0!</v>
      </c>
      <c r="O173" s="51" t="e">
        <f t="shared" si="32"/>
        <v>#DIV/0!</v>
      </c>
      <c r="P173" s="49" t="e">
        <f>SUM((D169+D170+D171+D172+D173+H169+H170+H171+H172+H173)/(C169+C170+C171+C172+C173+G169+G170+G171+G172+G173))</f>
        <v>#DIV/0!</v>
      </c>
      <c r="Q173" s="50">
        <f>SUM((L168+L169+L170+L171+L172+L173)/(K168+K169+K170+K171+K172+K173))</f>
        <v>8.2799999999999994</v>
      </c>
    </row>
    <row r="174" spans="1:17" ht="18" x14ac:dyDescent="0.25">
      <c r="A174" s="8"/>
      <c r="B174" s="12">
        <f t="shared" si="33"/>
        <v>46317</v>
      </c>
      <c r="C174" s="13"/>
      <c r="D174" s="13"/>
      <c r="E174" s="13"/>
      <c r="F174" s="13"/>
      <c r="G174" s="13"/>
      <c r="H174" s="13"/>
      <c r="I174" s="13"/>
      <c r="J174" s="13"/>
      <c r="K174" s="56">
        <f t="shared" si="30"/>
        <v>0</v>
      </c>
      <c r="L174" s="11">
        <f t="shared" si="30"/>
        <v>0</v>
      </c>
      <c r="M174" s="51" t="e">
        <f t="shared" si="31"/>
        <v>#DIV/0!</v>
      </c>
      <c r="N174" s="51" t="e">
        <f t="shared" si="34"/>
        <v>#DIV/0!</v>
      </c>
      <c r="O174" s="51" t="e">
        <f t="shared" si="32"/>
        <v>#DIV/0!</v>
      </c>
      <c r="P174" s="49" t="e">
        <f>SUM((D169+D170+D171+D172+D173+D174+H169+H170+H171+H172+H173+H174)/(C169+C170+C171+C172+C173+C174+G169+G170+G171+G172+G173+G174))</f>
        <v>#DIV/0!</v>
      </c>
      <c r="Q174" s="50">
        <f>SUM((L168+L169+L170+L171+L172+L173+L174)/(K168+K169+K170+K171+K172+K173+K174))</f>
        <v>8.2799999999999994</v>
      </c>
    </row>
    <row r="175" spans="1:17" ht="18" x14ac:dyDescent="0.25">
      <c r="A175" s="8"/>
      <c r="B175" s="12">
        <f t="shared" si="33"/>
        <v>46324</v>
      </c>
      <c r="C175" s="13"/>
      <c r="D175" s="13"/>
      <c r="E175" s="13"/>
      <c r="F175" s="13"/>
      <c r="G175" s="13"/>
      <c r="H175" s="13"/>
      <c r="I175" s="13"/>
      <c r="J175" s="13"/>
      <c r="K175" s="56">
        <f t="shared" si="30"/>
        <v>0</v>
      </c>
      <c r="L175" s="11">
        <f t="shared" si="30"/>
        <v>0</v>
      </c>
      <c r="M175" s="51" t="e">
        <f t="shared" si="31"/>
        <v>#DIV/0!</v>
      </c>
      <c r="N175" s="51" t="e">
        <f t="shared" si="34"/>
        <v>#DIV/0!</v>
      </c>
      <c r="O175" s="51" t="e">
        <f t="shared" si="32"/>
        <v>#DIV/0!</v>
      </c>
      <c r="P175" s="49" t="e">
        <f>SUM((D169+D170+D171+D172+D173+D174+D175+H169+H170+H171+H172+H173+H174+H175)/(C169+C170+C171+C172+C173+C174+C175+G169+G170+G171+G172+G173+G174+G175))</f>
        <v>#DIV/0!</v>
      </c>
      <c r="Q175" s="50">
        <f>SUM((L168+L169+L170+L171+L172+L173+L174+L175)/(K168+K169+K170+K171+K172+K173+K174+K175))</f>
        <v>8.2799999999999994</v>
      </c>
    </row>
    <row r="176" spans="1:17" ht="18" x14ac:dyDescent="0.25">
      <c r="A176" s="8"/>
      <c r="B176" s="12">
        <f t="shared" si="33"/>
        <v>46331</v>
      </c>
      <c r="C176" s="13"/>
      <c r="D176" s="13"/>
      <c r="E176" s="13"/>
      <c r="F176" s="13"/>
      <c r="G176" s="13"/>
      <c r="H176" s="13"/>
      <c r="I176" s="13"/>
      <c r="J176" s="13"/>
      <c r="K176" s="56">
        <f t="shared" si="30"/>
        <v>0</v>
      </c>
      <c r="L176" s="11">
        <f t="shared" si="30"/>
        <v>0</v>
      </c>
      <c r="M176" s="51" t="e">
        <f t="shared" si="31"/>
        <v>#DIV/0!</v>
      </c>
      <c r="N176" s="51" t="e">
        <f t="shared" si="34"/>
        <v>#DIV/0!</v>
      </c>
      <c r="O176" s="51" t="e">
        <f t="shared" si="32"/>
        <v>#DIV/0!</v>
      </c>
      <c r="P176" s="49" t="e">
        <f>SUM((D169+D170+D171+D172+D173+D174+D175+D176+H169+H170+H171+H172+H173+H174+H175+H176)/(C169+C170+C171+C172+C173+C174+C175+C176+G169+G170+G171+G172+G173+G174+G175+G176))</f>
        <v>#DIV/0!</v>
      </c>
      <c r="Q176" s="50">
        <f>SUM((L168+L169+L170+L171+L172+L173+L174+L175+L176)/(K168+K169+K170+K171+K172+K173+K174+K175+K176))</f>
        <v>8.2799999999999994</v>
      </c>
    </row>
    <row r="177" spans="1:17" ht="18" x14ac:dyDescent="0.25">
      <c r="A177" s="8"/>
      <c r="B177" s="12">
        <f t="shared" si="33"/>
        <v>46338</v>
      </c>
      <c r="C177" s="13"/>
      <c r="D177" s="13"/>
      <c r="E177" s="13"/>
      <c r="F177" s="13"/>
      <c r="G177" s="13"/>
      <c r="H177" s="13"/>
      <c r="I177" s="13"/>
      <c r="J177" s="13"/>
      <c r="K177" s="56">
        <f t="shared" si="30"/>
        <v>0</v>
      </c>
      <c r="L177" s="11">
        <f t="shared" si="30"/>
        <v>0</v>
      </c>
      <c r="M177" s="51" t="e">
        <f t="shared" si="31"/>
        <v>#DIV/0!</v>
      </c>
      <c r="N177" s="51" t="e">
        <f t="shared" si="34"/>
        <v>#DIV/0!</v>
      </c>
      <c r="O177" s="51" t="e">
        <f t="shared" si="32"/>
        <v>#DIV/0!</v>
      </c>
      <c r="P177" s="49" t="e">
        <f>SUM((D169+D170+D171+D172+D173+D174+D175+D176+D177+H169+H170+H171+H172+H173+H174+H175+H176+H177)/(C169+C170+C171+C172+C173+C174+C175+C176+C177+G169+G170+G171+G172+G173+G174+G175+G176+G177))</f>
        <v>#DIV/0!</v>
      </c>
      <c r="Q177" s="50">
        <f>SUM((L168+L169+L170+L171+L172+L173+L174+L175+L176+L177)/(K168+K169+K170+K171+K172+K173+K174+K175+K176+K177))</f>
        <v>8.2799999999999994</v>
      </c>
    </row>
    <row r="178" spans="1:17" ht="18" x14ac:dyDescent="0.25">
      <c r="A178" s="8"/>
      <c r="B178" s="12">
        <f t="shared" si="33"/>
        <v>46345</v>
      </c>
      <c r="C178" s="13"/>
      <c r="D178" s="13"/>
      <c r="E178" s="13"/>
      <c r="F178" s="13"/>
      <c r="G178" s="13"/>
      <c r="H178" s="13"/>
      <c r="I178" s="13"/>
      <c r="J178" s="13"/>
      <c r="K178" s="56">
        <f t="shared" si="30"/>
        <v>0</v>
      </c>
      <c r="L178" s="11">
        <f t="shared" si="30"/>
        <v>0</v>
      </c>
      <c r="M178" s="51" t="e">
        <f t="shared" si="31"/>
        <v>#DIV/0!</v>
      </c>
      <c r="N178" s="51" t="e">
        <f t="shared" si="34"/>
        <v>#DIV/0!</v>
      </c>
      <c r="O178" s="51" t="e">
        <f t="shared" si="32"/>
        <v>#DIV/0!</v>
      </c>
      <c r="P178" s="49" t="e">
        <f>SUM((D169+D170+D171+D172+D173+D174+D175+D176+D177+D178+H169+H170+H171+H172+H173+H174+H175+H176+H177+H178)/(C169+C170+C171+C172+C173+C174+C175+C176+C177+C178+G169+G170+G171+G172+G173+G174+G175+G176+G177+G178))</f>
        <v>#DIV/0!</v>
      </c>
      <c r="Q178" s="50">
        <f>SUM((L168+L169+L170+L171+L172+L173+L174+L175+L176+L177+L178)/(K168+K169+K170+K171+K172+K173+K174+K175+K176+K177+K178))</f>
        <v>8.2799999999999994</v>
      </c>
    </row>
    <row r="179" spans="1:17" ht="18" x14ac:dyDescent="0.25">
      <c r="A179" s="8"/>
      <c r="B179" s="12">
        <f t="shared" si="33"/>
        <v>46352</v>
      </c>
      <c r="C179" s="13"/>
      <c r="D179" s="13"/>
      <c r="E179" s="13"/>
      <c r="F179" s="13"/>
      <c r="G179" s="13"/>
      <c r="H179" s="13"/>
      <c r="I179" s="13"/>
      <c r="J179" s="13"/>
      <c r="K179" s="56">
        <f t="shared" si="30"/>
        <v>0</v>
      </c>
      <c r="L179" s="11">
        <f t="shared" si="30"/>
        <v>0</v>
      </c>
      <c r="M179" s="51" t="e">
        <f t="shared" si="31"/>
        <v>#DIV/0!</v>
      </c>
      <c r="N179" s="51" t="e">
        <f t="shared" si="34"/>
        <v>#DIV/0!</v>
      </c>
      <c r="O179" s="51" t="e">
        <f t="shared" si="32"/>
        <v>#DIV/0!</v>
      </c>
      <c r="P179" s="49" t="e">
        <f>SUM((D169+D170+D171+D172+D173+D174+D175+D176+D177+D178+D179+H169+H170+H171+H172+H173+H174+H175+H176+H177+H178+H179)/(C169+C170+C171+C172+C173+C174+C175+C176+C177+C178+C179+G169+G170+G171+G172+G173+G174+G175+G176+G177+G178+G179))</f>
        <v>#DIV/0!</v>
      </c>
      <c r="Q179" s="50">
        <f>SUM((L168+L169+L170+L171+L172+L173+L174+L175+L176+L177+L178+L179)/(K168+K169+K170+K171+K172+K173+K174+K175+K176+K177+K178+K179))</f>
        <v>8.2799999999999994</v>
      </c>
    </row>
    <row r="180" spans="1:17" ht="18" x14ac:dyDescent="0.25">
      <c r="A180" s="8"/>
      <c r="B180" s="12">
        <f t="shared" si="33"/>
        <v>46359</v>
      </c>
      <c r="C180" s="13"/>
      <c r="D180" s="13"/>
      <c r="E180" s="13"/>
      <c r="F180" s="13"/>
      <c r="G180" s="13"/>
      <c r="H180" s="13"/>
      <c r="I180" s="13"/>
      <c r="J180" s="13"/>
      <c r="K180" s="56">
        <f t="shared" si="30"/>
        <v>0</v>
      </c>
      <c r="L180" s="11">
        <f t="shared" si="30"/>
        <v>0</v>
      </c>
      <c r="M180" s="51" t="e">
        <f t="shared" si="31"/>
        <v>#DIV/0!</v>
      </c>
      <c r="N180" s="51" t="e">
        <f t="shared" si="34"/>
        <v>#DIV/0!</v>
      </c>
      <c r="O180" s="51" t="e">
        <f t="shared" si="32"/>
        <v>#DIV/0!</v>
      </c>
      <c r="P180" s="49" t="e">
        <f>SUM((D169+D170+D171+D172+D173+D174+D175+D176+D177+D178+D179+D180+H169+H170+H171+H172+H173+H174+H175+H176+H177+H178+H179+H180)/(C169+C170+C171+C172+C173+C174+C175+C176+C177+C178+C179+C180+G169+G170+G171+G172+G173+G174+G175+G176+G177+G178+G179+G180))</f>
        <v>#DIV/0!</v>
      </c>
      <c r="Q180" s="50">
        <f>SUM((L168+L169+L170+L171+L172+L173+L174+L175+L176+L177+L178+L179+L180)/(K168+K169+K170+K171+K172+K173+K174+K175+K176+K177+K178+K179+K180))</f>
        <v>8.2799999999999994</v>
      </c>
    </row>
    <row r="181" spans="1:17" ht="18" x14ac:dyDescent="0.25">
      <c r="A181" s="8"/>
      <c r="B181" s="12">
        <f t="shared" si="33"/>
        <v>46366</v>
      </c>
      <c r="C181" s="13"/>
      <c r="D181" s="13"/>
      <c r="E181" s="13"/>
      <c r="F181" s="13"/>
      <c r="G181" s="13"/>
      <c r="H181" s="13"/>
      <c r="I181" s="13"/>
      <c r="J181" s="13"/>
      <c r="K181" s="56">
        <f t="shared" si="30"/>
        <v>0</v>
      </c>
      <c r="L181" s="11">
        <f t="shared" si="30"/>
        <v>0</v>
      </c>
      <c r="M181" s="51" t="e">
        <f t="shared" si="31"/>
        <v>#DIV/0!</v>
      </c>
      <c r="N181" s="51" t="e">
        <f t="shared" si="34"/>
        <v>#DIV/0!</v>
      </c>
      <c r="O181" s="51" t="e">
        <f t="shared" si="32"/>
        <v>#DIV/0!</v>
      </c>
      <c r="P181" s="49" t="e">
        <f>SUM((D169+D170+D171+D172+D173+D174+D175+D176+D177+D178+D179+D180+D181+H169+H170+H171+H172+H173+H174+H175+H176+H177+H178+H179+H180+H181)/(C169+C170+C171+C172+C173+C174+C175+C176+C177+C178+C179+C180+C181+G169+G170+G171+G172+G173+G174+G175+G176+G177+G178+G179+G180+G181))</f>
        <v>#DIV/0!</v>
      </c>
      <c r="Q181" s="50">
        <f>SUM((L168+L169+L170+L171+L172+L173+L174+L175+L176+L177+L178+L179+L180+L181)/(K168+K169+K170+K171+K172+K173+K174+K175+K176+K177+K178+K179+K180+K181))</f>
        <v>8.2799999999999994</v>
      </c>
    </row>
    <row r="182" spans="1:17" ht="18" x14ac:dyDescent="0.25">
      <c r="A182" s="8"/>
      <c r="B182" s="12">
        <f t="shared" si="33"/>
        <v>46373</v>
      </c>
      <c r="C182" s="13"/>
      <c r="D182" s="13"/>
      <c r="E182" s="13"/>
      <c r="F182" s="13"/>
      <c r="G182" s="13"/>
      <c r="H182" s="13"/>
      <c r="I182" s="13"/>
      <c r="J182" s="13"/>
      <c r="K182" s="56">
        <f t="shared" si="30"/>
        <v>0</v>
      </c>
      <c r="L182" s="11">
        <f t="shared" si="30"/>
        <v>0</v>
      </c>
      <c r="M182" s="51" t="e">
        <f t="shared" si="31"/>
        <v>#DIV/0!</v>
      </c>
      <c r="N182" s="51" t="e">
        <f t="shared" si="34"/>
        <v>#DIV/0!</v>
      </c>
      <c r="O182" s="51" t="e">
        <f t="shared" si="32"/>
        <v>#DIV/0!</v>
      </c>
      <c r="P182" s="49" t="e">
        <f>SUM((D169+D170+D171+D172+D173+D174+D175+D176+D177+D178+D179+D180+D181+D182+H169+H170+H171+H172+H173+H174+H175+H176+H177+H178+H179+H180+H181+H182)/(C169+C170+C171+C172+C173+C174+C175+C176+C177+C178+C179+C180+C181+C182+G169+G170+G171+G172+G173+G174+G175+G176+G177+G178+G179+G180+G181+G182))</f>
        <v>#DIV/0!</v>
      </c>
      <c r="Q182" s="50">
        <f>SUM((L168+L169+L170+L171+L172+L173+L174+L175+L176+L177+L178+L179+L180+L181+L182)/(K168+K169+K170+K171+K172+K173+K174+K175+K176+K177+K178+K179+K180+K181+K182))</f>
        <v>8.2799999999999994</v>
      </c>
    </row>
    <row r="183" spans="1:17" ht="18" x14ac:dyDescent="0.25">
      <c r="A183" s="8"/>
      <c r="B183" s="12">
        <f t="shared" si="33"/>
        <v>46380</v>
      </c>
      <c r="C183" s="13"/>
      <c r="D183" s="13"/>
      <c r="E183" s="13"/>
      <c r="F183" s="13"/>
      <c r="G183" s="13"/>
      <c r="H183" s="13"/>
      <c r="I183" s="13"/>
      <c r="J183" s="13"/>
      <c r="K183" s="56">
        <f t="shared" si="30"/>
        <v>0</v>
      </c>
      <c r="L183" s="11">
        <f t="shared" si="30"/>
        <v>0</v>
      </c>
      <c r="M183" s="51" t="e">
        <f t="shared" si="31"/>
        <v>#DIV/0!</v>
      </c>
      <c r="N183" s="51" t="e">
        <f t="shared" si="34"/>
        <v>#DIV/0!</v>
      </c>
      <c r="O183" s="51" t="e">
        <f t="shared" si="32"/>
        <v>#DIV/0!</v>
      </c>
      <c r="P183" s="49" t="e">
        <f>SUM((D169+D170+D171+D172+D173+D174+D175+D176+D177+D178+D179+D180+D181+D182+D183+H169+H170+H171+H172+H173+H174+H175+H176+H177+H178+H179+H180+H181+H182+H183)/(C169+C170+C171+C172+C173+C174+C175+C176+C177+C178+C179+C180+C181+C182+C183+G169+G170+G171+G172+G173+G174+G175+G176+G177+G178+G179+G180+G181+G182+G183))</f>
        <v>#DIV/0!</v>
      </c>
      <c r="Q183" s="50">
        <f>SUM((L168+L169+L170+L171+L172+L173+L174+L175+L176+L177+L178+L179+L180+L181+L182+L183)/(K168+K169+K170+K171+K172+K173+K174+K175+K176+K177+K178+K179+K180+K181+K182+K183))</f>
        <v>8.2799999999999994</v>
      </c>
    </row>
    <row r="184" spans="1:17" ht="18" x14ac:dyDescent="0.25">
      <c r="A184" s="8"/>
      <c r="B184" s="12">
        <f t="shared" si="33"/>
        <v>46387</v>
      </c>
      <c r="C184" s="13"/>
      <c r="D184" s="13"/>
      <c r="E184" s="13"/>
      <c r="F184" s="13"/>
      <c r="G184" s="13"/>
      <c r="H184" s="13"/>
      <c r="I184" s="13"/>
      <c r="J184" s="13"/>
      <c r="K184" s="56">
        <f t="shared" si="30"/>
        <v>0</v>
      </c>
      <c r="L184" s="11">
        <f t="shared" si="30"/>
        <v>0</v>
      </c>
      <c r="M184" s="51" t="e">
        <f t="shared" si="31"/>
        <v>#DIV/0!</v>
      </c>
      <c r="N184" s="51" t="e">
        <f t="shared" si="34"/>
        <v>#DIV/0!</v>
      </c>
      <c r="O184" s="51" t="e">
        <f t="shared" si="32"/>
        <v>#DIV/0!</v>
      </c>
      <c r="P184" s="49" t="e">
        <f>SUM((D169+D170+D171+D172+D173+D174+D175+D176+D177+D178+D179+D180+D181+D182+D183+D184+H169+H170+H171+H172+H173+H174+H175+H176+H177+H178+H179+H180+H181+H182+H183+H184)/(C169+C170+C171+C172+C173+C174+C175+C176+C177+C178+C179+C180+C181+C182+C183+C184+G169+G170+G171+G172+G173+G174+G175+G176+G177+G178+G179+G180+G181+G182+G183+G184))</f>
        <v>#DIV/0!</v>
      </c>
      <c r="Q184" s="50">
        <f>SUM((L168+L169+L170+L171+L172+L173+L174+L175+L176+L177+L178+L179+L180+L181+L182+L183+L184)/(K168+K169+K170+K171+K172+K173+K174+K175+K176+K177+K178+K179+K180+K181+K182+K183+K184))</f>
        <v>8.2799999999999994</v>
      </c>
    </row>
    <row r="185" spans="1:17" ht="18" x14ac:dyDescent="0.25">
      <c r="A185" s="8"/>
      <c r="B185" s="12">
        <f t="shared" si="33"/>
        <v>46394</v>
      </c>
      <c r="C185" s="13"/>
      <c r="D185" s="13"/>
      <c r="E185" s="13"/>
      <c r="F185" s="13"/>
      <c r="G185" s="13"/>
      <c r="H185" s="13"/>
      <c r="I185" s="13"/>
      <c r="J185" s="13"/>
      <c r="K185" s="56">
        <f t="shared" si="30"/>
        <v>0</v>
      </c>
      <c r="L185" s="11">
        <f t="shared" si="30"/>
        <v>0</v>
      </c>
      <c r="M185" s="51" t="e">
        <f t="shared" si="31"/>
        <v>#DIV/0!</v>
      </c>
      <c r="N185" s="51" t="e">
        <f t="shared" si="34"/>
        <v>#DIV/0!</v>
      </c>
      <c r="O185" s="51" t="e">
        <f t="shared" si="32"/>
        <v>#DIV/0!</v>
      </c>
      <c r="P185" s="49" t="e">
        <f>SUM((D169+D170+D171+D172+D173+D174+D175+D176+D177+D178+D179+D180+D181+D182+D183+D184+D185+H169+H170+H171+H172+H173+H174+H175+H176+H177+H178+H179+H180+H181+H182+H183+H184+H185)/(C169+C170+C171+C172+C173+C174+C175+C176+C177+C178+C179+C180+C181+C182+C183+C184+C185+G169+G170+G171+G172+G173+G174+G175+G176+G177+G178+G179+G180+G181+G182+G183+G184+G185))</f>
        <v>#DIV/0!</v>
      </c>
      <c r="Q185" s="50">
        <f>SUM((L168+L169+L170+L171+L172+L173+L174+L175+L176+L177+L178+L179+L180+L181+L182+L183+L184+L185)/(K168+K169+K170+K171+K172+K173+K174+K175+K176+K177+K178+K179+K180+K181+K182+K183+K184+K185))</f>
        <v>8.2799999999999994</v>
      </c>
    </row>
    <row r="186" spans="1:17" ht="18" x14ac:dyDescent="0.25">
      <c r="A186" s="8"/>
      <c r="B186" s="12">
        <f t="shared" si="33"/>
        <v>46401</v>
      </c>
      <c r="C186" s="13"/>
      <c r="D186" s="13"/>
      <c r="E186" s="13"/>
      <c r="F186" s="13"/>
      <c r="G186" s="13"/>
      <c r="H186" s="13"/>
      <c r="I186" s="13"/>
      <c r="J186" s="13"/>
      <c r="K186" s="56">
        <f t="shared" si="30"/>
        <v>0</v>
      </c>
      <c r="L186" s="11">
        <f t="shared" si="30"/>
        <v>0</v>
      </c>
      <c r="M186" s="51" t="e">
        <f t="shared" si="31"/>
        <v>#DIV/0!</v>
      </c>
      <c r="N186" s="51" t="e">
        <f t="shared" si="34"/>
        <v>#DIV/0!</v>
      </c>
      <c r="O186" s="51" t="e">
        <f t="shared" si="32"/>
        <v>#DIV/0!</v>
      </c>
      <c r="P186" s="49" t="e">
        <f>SUM((D169+D170+D171+D172+D173+D174+D175+D176+D177+D178+D179+D180+D181+D182+D183+D184+D185+D186+H169+H170+H171+H172+H173+H174+H175+H176+H177+H178+H179+H180+H181+H182+H183+H184+H185+H186)/(C169+C170+C171+C172+C173+C174+C175+C176+C177+C178+C179+C180+C181+C182+C183+C184+C185+C186+G169+G170+G171+G172+G173+G174+G175+G176+G177+G178+G179+G180+G181+G182+G183+G184+G185+G186))</f>
        <v>#DIV/0!</v>
      </c>
      <c r="Q186" s="50">
        <f>SUM((L168+L169+L170+L171+L172+L173+L174+L175+L176+L177+L178+L179+L180+L181+L182+L183+L184+L185+L186)/(K168+K169+K170+K171+K172+K173+K174+K175+K176+K177+K178+K179+K180+K181+K182+K183+K184+K185+K186))</f>
        <v>8.2799999999999994</v>
      </c>
    </row>
    <row r="187" spans="1:17" ht="18" x14ac:dyDescent="0.25">
      <c r="A187" s="8"/>
      <c r="B187" s="12">
        <f>SUM(B186+7)</f>
        <v>46408</v>
      </c>
      <c r="C187" s="13"/>
      <c r="D187" s="13"/>
      <c r="E187" s="13"/>
      <c r="F187" s="13"/>
      <c r="G187" s="13"/>
      <c r="H187" s="13"/>
      <c r="I187" s="13"/>
      <c r="J187" s="13"/>
      <c r="K187" s="56">
        <f t="shared" si="30"/>
        <v>0</v>
      </c>
      <c r="L187" s="11">
        <f t="shared" si="30"/>
        <v>0</v>
      </c>
      <c r="M187" s="51" t="e">
        <f t="shared" si="31"/>
        <v>#DIV/0!</v>
      </c>
      <c r="N187" s="51" t="e">
        <f t="shared" si="34"/>
        <v>#DIV/0!</v>
      </c>
      <c r="O187" s="51" t="e">
        <f t="shared" si="32"/>
        <v>#DIV/0!</v>
      </c>
      <c r="P187" s="49" t="e">
        <f>SUM((D169+D170+D171+D172+D173+D174+D175+D176+D177+D178+D179+D180+D181+D182+D183+D184+D185+D186+D187+H169+H170+H171+H172+H173+H174+H175+H176+H177+H178+H179+H180+H181+H182+H183+H184+H185+H186+H187)/(C169+C170+C171+C172+C173+C174+C175+C176+C177+C178+C179+C180+C181+C182+C183+C184+C185+C186+C187+G169+G170+G171+G172+G173+G174+G175+G176+G177+G178+G179+G180+G181+G182+G183+G184+G185+G186+G187))</f>
        <v>#DIV/0!</v>
      </c>
      <c r="Q187" s="50">
        <f>SUM((L168+L169+L170+L171+L172+L173+L174+L175+L176+L177+L178+L179+L180+L181+L182+L183+L184+L185+L186+L187)/(K168+K169+K170+K171+K172+K173+K174+K175+K176+K177+K178+K179+K180+K181+K182+K183+K184+K185+K186+K187))</f>
        <v>8.2799999999999994</v>
      </c>
    </row>
    <row r="188" spans="1:17" ht="18" x14ac:dyDescent="0.25">
      <c r="A188" s="8"/>
      <c r="B188" s="12">
        <f>SUM(B187+7)</f>
        <v>46415</v>
      </c>
      <c r="C188" s="13"/>
      <c r="D188" s="13"/>
      <c r="E188" s="13"/>
      <c r="F188" s="13"/>
      <c r="G188" s="13"/>
      <c r="H188" s="13"/>
      <c r="I188" s="13"/>
      <c r="J188" s="13"/>
      <c r="K188" s="56">
        <f t="shared" si="30"/>
        <v>0</v>
      </c>
      <c r="L188" s="11">
        <f t="shared" si="30"/>
        <v>0</v>
      </c>
      <c r="M188" s="51" t="e">
        <f t="shared" si="31"/>
        <v>#DIV/0!</v>
      </c>
      <c r="N188" s="51" t="e">
        <f t="shared" si="34"/>
        <v>#DIV/0!</v>
      </c>
      <c r="O188" s="51" t="e">
        <f t="shared" si="32"/>
        <v>#DIV/0!</v>
      </c>
      <c r="P188" s="49" t="e">
        <f>SUM((D169+D170+D171+D172+D173+D174+D175+D176+D177+D178+D179+D180+D181+D182+D183+D184+D185+D186+D187+D188+H169+H170+H171+H172+H173+H174+H175+H176+H177+H178+H179+H180+H181+H182+H183+H184+H185+H186+H187+H188)/(C169+C170+C171+C172+C173+C174+C175+C176+C177+C178+C179+C180+C181+C182+C183+C184+C185+C186+C187+C188+G169+G170+G171+G172+G173+G174+G175+G176+G177+G178+G179+G180+G181+G182+G183+G184+G185+G186+G187+G188))</f>
        <v>#DIV/0!</v>
      </c>
      <c r="Q188" s="50">
        <f>SUM((L168+L169+L170+L171+L172+L173+L174+L175+L176+L177+L178+L179+L180+L181+L182+L183+L184+L185+L186+L187+L188)/(K168+K169+K170+K171+K172+K173+K174+K175+K176+K177+K178+K179+K180+K181+K182+K183+K184+K185+K186+K187+K188))</f>
        <v>8.2799999999999994</v>
      </c>
    </row>
    <row r="189" spans="1:17" ht="18" x14ac:dyDescent="0.25">
      <c r="A189" s="8"/>
      <c r="B189" s="12"/>
      <c r="C189" s="13"/>
      <c r="D189" s="13"/>
      <c r="E189" s="13"/>
      <c r="F189" s="13"/>
      <c r="G189" s="13"/>
      <c r="H189" s="13"/>
      <c r="I189" s="13"/>
      <c r="J189" s="13"/>
      <c r="K189" s="56">
        <f t="shared" si="30"/>
        <v>0</v>
      </c>
      <c r="L189" s="11">
        <f t="shared" si="30"/>
        <v>0</v>
      </c>
      <c r="M189" s="51" t="e">
        <f t="shared" si="31"/>
        <v>#DIV/0!</v>
      </c>
      <c r="N189" s="51" t="e">
        <f t="shared" si="34"/>
        <v>#DIV/0!</v>
      </c>
      <c r="O189" s="51" t="e">
        <f t="shared" si="32"/>
        <v>#DIV/0!</v>
      </c>
      <c r="P189" s="49" t="e">
        <f>SUM((D169+D170+D171+D172+D173+D174+D175+D176+D177+D178+D179+D180+D181+D182+D183+D184+D185+D186+D187+D188+D189+H169+H170+H171+H172+H173+H174+H175+H176+H177+H178+H179+H180+H181+H182+H183+H184+H185+H186+H187+H188+H189)/(C169+C170+C171+C172+C173+C174+C175+C176+C177+C178+C179+C180+C181+C182+C183+C184+C185+C186+C187+C188+C189+G169+G170+G171+G172+G173+G174+G175+G176+G177+G178+G179+G180+G181+G182+G183+G184+G185+G186+G187+G188+G189))</f>
        <v>#DIV/0!</v>
      </c>
      <c r="Q189" s="50">
        <f>SUM((L168+L169+L170+L171+L172+L173+L174+L175+L176+L177+L178+L179+L180+L181+L182+L183+L184+L185+L186+L187+L188+L189)/(K168+K169+K170+K171+K172+K173+K174+K175+K176+K177+K178+K179+K180+K181+K182+K183+K184+K185+K186+K187+K188+K189))</f>
        <v>8.2799999999999994</v>
      </c>
    </row>
    <row r="190" spans="1:17" ht="18" x14ac:dyDescent="0.25">
      <c r="A190" s="8"/>
      <c r="B190" s="12"/>
      <c r="C190" s="13"/>
      <c r="D190" s="13"/>
      <c r="E190" s="13"/>
      <c r="F190" s="13"/>
      <c r="G190" s="13"/>
      <c r="H190" s="13"/>
      <c r="I190" s="13"/>
      <c r="J190" s="13"/>
      <c r="K190" s="56">
        <f t="shared" si="30"/>
        <v>0</v>
      </c>
      <c r="L190" s="11">
        <f t="shared" si="30"/>
        <v>0</v>
      </c>
      <c r="M190" s="51" t="e">
        <f t="shared" si="31"/>
        <v>#DIV/0!</v>
      </c>
      <c r="N190" s="51" t="e">
        <f t="shared" si="34"/>
        <v>#DIV/0!</v>
      </c>
      <c r="O190" s="51" t="e">
        <f t="shared" si="32"/>
        <v>#DIV/0!</v>
      </c>
      <c r="P190" s="49" t="e">
        <f>SUM((D169+D170+D171+D172+D173+D174+D175+D176+D177+D178+D179+D180+D181+D182+D183+D184+D185+D186+D187+D188+D189+D190+H169+H170+H171+H172+H173+H174+H175+H176+H177+H178+H179+H180+H181+H182+H183+H184+H185+H186+H187+H188+H189+H190)/(C169+C170+C171+C172+C173+C174+C175+C176+C177+C178+C179+C180+C181+C182+C183+C184+C185+C186+C187+C188+C189+C190+G169+G170+G171+G172+G173+G174+G175+G176+G177+G178+G179+G180+G181+G182+G183+G184+G185+G186+G187+G188+G189+G190))</f>
        <v>#DIV/0!</v>
      </c>
      <c r="Q190" s="50">
        <f>SUM((L168+L169+L170+L171+L172+L173+L174+L175+L176+L177+L178+L179+L180+L181+L182+L183+L184+L185+L186+L187+L188+L189+L190)/(K168+K169+K170+K171+K172+K173+K174+K175+K176+K177+K178+K179+K180+K181+K182+K183+K184+K185+K186+K187+K188+K189+K190))</f>
        <v>8.2799999999999994</v>
      </c>
    </row>
    <row r="191" spans="1:17" ht="18" x14ac:dyDescent="0.25">
      <c r="A191" s="8"/>
      <c r="B191" s="12"/>
      <c r="C191" s="13"/>
      <c r="D191" s="13"/>
      <c r="E191" s="13"/>
      <c r="F191" s="13"/>
      <c r="G191" s="13"/>
      <c r="H191" s="13"/>
      <c r="I191" s="13"/>
      <c r="J191" s="13"/>
      <c r="K191" s="56">
        <f t="shared" si="30"/>
        <v>0</v>
      </c>
      <c r="L191" s="11">
        <f t="shared" si="30"/>
        <v>0</v>
      </c>
      <c r="M191" s="51" t="e">
        <f t="shared" si="31"/>
        <v>#DIV/0!</v>
      </c>
      <c r="N191" s="51" t="e">
        <f t="shared" si="34"/>
        <v>#DIV/0!</v>
      </c>
      <c r="O191" s="51" t="e">
        <f t="shared" si="32"/>
        <v>#DIV/0!</v>
      </c>
      <c r="P191" s="49" t="e">
        <f>SUM((D169+D170+D171+D172+D173+D174+D175+D176+D177+D178+D179+D180+D181+D182+D183+D184+D185+D186+D187+D188+D189+D190+D191+H169+H170+H171+H172+H173+H174+H175+H176+H177+H178+H179+H180+H181+H182+H183+H184+H185+H186+H187+H188+H189+H190+H191)/(C169+C170+C171+C172+C173+C174+C175+C176+C177+C178+C179+C180+C181+C182+C183+C184+C185+C186+C187+C188+C189+C190+C191+G169+G170+G171+G172+G173+G174+G175+G176+G177+G178+G179+G180+G181+G182+G183+G184+G185+G186+G187+G188+G189+G190+G191))</f>
        <v>#DIV/0!</v>
      </c>
      <c r="Q191" s="50">
        <f>SUM((L168+L169+L170+L171+L172+L173+L174+L175+L176+L177+L178+L179+L180+L181+L182+L183+L184+L185+L186+L187+L188+L189+L190+L191)/(K168+K169+K170+K171+K172+K173+K174+K175+K176+K177+K178+K179+K180+K181+K182+K183+K184+K185+K186+K187+K188+K189+K190+K191))</f>
        <v>8.2799999999999994</v>
      </c>
    </row>
    <row r="192" spans="1:17" ht="18" x14ac:dyDescent="0.25">
      <c r="A192" s="8"/>
      <c r="B192" s="12"/>
      <c r="C192" s="13"/>
      <c r="D192" s="13"/>
      <c r="E192" s="13"/>
      <c r="F192" s="13"/>
      <c r="G192" s="13"/>
      <c r="H192" s="13"/>
      <c r="I192" s="13"/>
      <c r="J192" s="13"/>
      <c r="K192" s="56">
        <f t="shared" si="30"/>
        <v>0</v>
      </c>
      <c r="L192" s="11">
        <f t="shared" si="30"/>
        <v>0</v>
      </c>
      <c r="M192" s="51" t="e">
        <f t="shared" si="31"/>
        <v>#DIV/0!</v>
      </c>
      <c r="N192" s="51" t="e">
        <f t="shared" si="34"/>
        <v>#DIV/0!</v>
      </c>
      <c r="O192" s="51" t="e">
        <f t="shared" si="32"/>
        <v>#DIV/0!</v>
      </c>
      <c r="P192" s="49" t="e">
        <f>SUM((D169+D170+D171+D172+D173+D174+D175+D176+D177+D178+D179+D180+D181+D182+D183+D184+D185+D186+D187+D188+D189+D190+D191+D192+H169+H170+H171+H172+H173+H174+H175+H176+H177+H178+H179+H180+H181+H182+H183+H184+H185+H186+H187+H188+H189+H190+H191+H192)/(C169+C170+C171+C172+C173+C174+C175+C176+C177+C178+C179+C180+C181+C182+C183+C184+C185+C186+C187+C188+C189+C190+C191+C192+G169+G170+G171+G172+G173+G174+G175+G176+G177+G178+G179+G180+G181+G182+G183+G184+G185+G186+G187+G188+G189+G190+G191+G192))</f>
        <v>#DIV/0!</v>
      </c>
      <c r="Q192" s="50">
        <f>SUM((L168+L169+L170+L171+L172+L173+L174+L175+L176+L177+L178+L179+L180+L181+L182+L183+L184+L185+L186+L187+L188+L189+L190+L191+L192)/(K168+K169+K170+K171+K172+K173+K174+K175+K176+K177+K178+K179+K180+K181+K182+K183+K184+K185+K186+K187+K188+K189+K190+K191+K192))</f>
        <v>8.2799999999999994</v>
      </c>
    </row>
    <row r="193" spans="1:17" ht="18" x14ac:dyDescent="0.25">
      <c r="A193" s="8"/>
      <c r="B193" s="12"/>
      <c r="C193" s="13"/>
      <c r="D193" s="13"/>
      <c r="E193" s="13"/>
      <c r="F193" s="13"/>
      <c r="G193" s="13"/>
      <c r="H193" s="13"/>
      <c r="I193" s="13"/>
      <c r="J193" s="13"/>
      <c r="K193" s="56">
        <f t="shared" si="30"/>
        <v>0</v>
      </c>
      <c r="L193" s="11">
        <f t="shared" si="30"/>
        <v>0</v>
      </c>
      <c r="M193" s="51" t="e">
        <f t="shared" si="31"/>
        <v>#DIV/0!</v>
      </c>
      <c r="N193" s="51" t="e">
        <f t="shared" si="34"/>
        <v>#DIV/0!</v>
      </c>
      <c r="O193" s="51" t="e">
        <f t="shared" si="32"/>
        <v>#DIV/0!</v>
      </c>
      <c r="P193" s="49" t="e">
        <f>SUM((D169+D170+D171+D172+D173+D174+D175+D176+D177+D178+D179+D180+D181+D182+D183+D184+D185+D186+D187+D188+D189+D190+D191+D192+D193+H169+H170+H171+H172+H173+H174+H175+H176+H177+H178+H179+H180+H181+H182+H183+H184+H185+H186+H187+H188+H189+H190+H191+H192+H193)/(C169+C170+C171+C172+C173+C174+C175+C176+C177+C178+C179+C180+C181+C182+C183+C184+C185+C186+C187+C188+C189+C190+C191+C192+C193+G169+G170+G171+G172+G173+G174+G175+G176+G177+G178+G179+G180+G181+G182+G183+G184+G185+G186+G187+G188+G189+G190+G191+G192+G193))</f>
        <v>#DIV/0!</v>
      </c>
      <c r="Q193" s="50">
        <f>SUM((L168+L169+L170+L171+L172+L173+L174+L175+L176+L177+L178+L179+L180+L181+L182+L183+L184+L185+L186+L187+L188+L189+L190+L191+L192+L193)/(K168+K169+K170+K171+K172+K173+K174+K175+K176+K177+K178+K179+K180+K181+K182+K183+K184+K185+K186+K187+K188+K189+K190+K191+K192+K193))</f>
        <v>8.2799999999999994</v>
      </c>
    </row>
    <row r="194" spans="1:17" ht="18" x14ac:dyDescent="0.25">
      <c r="A194" s="8"/>
      <c r="B194" s="15"/>
      <c r="C194" s="13"/>
      <c r="D194" s="13"/>
      <c r="E194" s="13"/>
      <c r="F194" s="13"/>
      <c r="G194" s="13"/>
      <c r="H194" s="13"/>
      <c r="I194" s="13"/>
      <c r="J194" s="13"/>
      <c r="K194" s="56">
        <f t="shared" si="30"/>
        <v>0</v>
      </c>
      <c r="L194" s="11">
        <f t="shared" si="30"/>
        <v>0</v>
      </c>
      <c r="M194" s="51" t="e">
        <f t="shared" si="31"/>
        <v>#DIV/0!</v>
      </c>
      <c r="N194" s="51" t="e">
        <f t="shared" si="34"/>
        <v>#DIV/0!</v>
      </c>
      <c r="O194" s="51" t="e">
        <f t="shared" si="32"/>
        <v>#DIV/0!</v>
      </c>
      <c r="P194" s="49" t="e">
        <f>SUM((D169+D170+D171+D172+D173+D174+D175+D176+D177+D178+D179+D180+D181+D182+D183+D184+D185+D186+D187+D188+D189+D190+D191+D192+D193+D194+H169+H170+H171+H172+H173+H174+H175+H176+H177+H178+H179+H180+H181+H182+H183+H184+H185+H186+H187+H188+H189+H190+H191+H192+H193+H194)/(C169+C170+C171+C172+C173+C174+C175+C176+C177+C178+C179+C180+C181+C182+C183+C184+C185+C186+C187+C188+C189+C190+C191+C192+C193+C194+G169+G170+G171+G172+G173+G174+G175+G176+G177+G178+G179+G180+G181+G182+G183+G184+G185+G186+G187+G188+G189+G190+G191+G192+G193+G194))</f>
        <v>#DIV/0!</v>
      </c>
      <c r="Q194" s="50">
        <f>SUM((L168+L169+L170+L171+L172+L173+L174+L175+L176+L177+L178+L179+L180+L181+L182+L183+L184+L185+L186+L187+L188+L189+L190+L191+L192+L193+L194)/(K168+K169+K170+K171+K172+K173+K174+K175+K176+K177+K178+K179+K180+K181+K182+K183+K184+K185+K186+K187+K188+K189+K190+K191+K192+K193+K194))</f>
        <v>8.2799999999999994</v>
      </c>
    </row>
    <row r="195" spans="1:17" ht="18" x14ac:dyDescent="0.25">
      <c r="A195" s="8"/>
      <c r="B195" s="15"/>
      <c r="C195" s="13"/>
      <c r="D195" s="13"/>
      <c r="E195" s="13"/>
      <c r="F195" s="13"/>
      <c r="G195" s="13"/>
      <c r="H195" s="13"/>
      <c r="I195" s="13"/>
      <c r="J195" s="13"/>
      <c r="K195" s="56">
        <f t="shared" si="30"/>
        <v>0</v>
      </c>
      <c r="L195" s="11">
        <f t="shared" si="30"/>
        <v>0</v>
      </c>
      <c r="M195" s="51" t="e">
        <f t="shared" si="31"/>
        <v>#DIV/0!</v>
      </c>
      <c r="N195" s="51" t="e">
        <f t="shared" si="34"/>
        <v>#DIV/0!</v>
      </c>
      <c r="O195" s="51" t="e">
        <f t="shared" si="32"/>
        <v>#DIV/0!</v>
      </c>
      <c r="P195" s="49" t="e">
        <f>SUM((D169+D170+D171+D172+D173+D174+D175+D176+D177+D178+D179+D180+D181+D182+D183+D184+D185+D186+D187+D188+D189+D190+D191+D192+D193+D194+D195+H169+H170+H171+H172+H173+H174+H175+H176+H177+H178+H179+H180+H181+H182+H183+H184+H185+H186+H187+H188+H189+H190+H191+H192+H193+H194+H195)/(C169+C170+C171+C172+C173+C174+C175+C176+C177+C178+C179+C180+C181+C182+C183+C184+C185+C186+C187+C188+C189+C190+C191+C192+C193+C194+C195+G169+G170+G171+G172+G173+G174+G175+G176+G177+G178+G179+G180+G181+G182+G183+G184+G185+G186+G187+G188+G189+G190+G191+G192+G193+G194+G195))</f>
        <v>#DIV/0!</v>
      </c>
      <c r="Q195" s="50">
        <f>SUM((L168+L169+L170+L171+L172+L173+L174+L175+L176+L177+L178+L179+L180+L181+L182+L183+L184+L185+L186+L187+L188+L189+L190+L191+L192+L193+L194+L195)/(K168+K169+K170+K171+K172+K173+K174+K175+K176+K177+K178+K179+K180+K181+K182+K183+K184+K185+K186+K187+K188+K189+K190+K191+K192+K193+K194+K195))</f>
        <v>8.2799999999999994</v>
      </c>
    </row>
    <row r="196" spans="1:17" ht="18" x14ac:dyDescent="0.25">
      <c r="A196" s="8"/>
      <c r="B196" s="8"/>
      <c r="C196" s="16"/>
      <c r="D196" s="16"/>
      <c r="E196" s="16"/>
      <c r="F196" s="16"/>
      <c r="G196" s="16"/>
      <c r="H196" s="16"/>
      <c r="I196" s="16"/>
      <c r="J196" s="16"/>
      <c r="K196" s="67"/>
      <c r="L196" s="8"/>
      <c r="M196" s="46"/>
      <c r="N196" s="46"/>
      <c r="O196" s="46"/>
      <c r="P196" s="46"/>
      <c r="Q196" s="48"/>
    </row>
    <row r="197" spans="1:17" ht="18.75" thickBot="1" x14ac:dyDescent="0.3">
      <c r="A197" s="8"/>
      <c r="B197" s="8"/>
      <c r="C197" s="14"/>
      <c r="D197" s="14"/>
      <c r="E197" s="14"/>
      <c r="F197" s="14"/>
      <c r="G197" s="14"/>
      <c r="H197" s="14"/>
      <c r="I197" s="14"/>
      <c r="J197" s="14"/>
      <c r="K197" s="67"/>
      <c r="L197" s="8"/>
      <c r="M197" s="46"/>
      <c r="N197" s="46"/>
      <c r="O197" s="46"/>
      <c r="P197" s="46"/>
      <c r="Q197" s="48"/>
    </row>
    <row r="198" spans="1:17" ht="19.5" thickTop="1" thickBot="1" x14ac:dyDescent="0.3">
      <c r="A198" s="17" t="s">
        <v>18</v>
      </c>
      <c r="B198" s="19"/>
      <c r="C198" s="70">
        <f>Q195</f>
        <v>8.2799999999999994</v>
      </c>
      <c r="D198" s="20"/>
      <c r="E198" s="20">
        <f>COUNTA(E169:E195)</f>
        <v>0</v>
      </c>
      <c r="F198" s="20">
        <f t="shared" ref="F198:J198" si="35">COUNTA(F169:F195)</f>
        <v>0</v>
      </c>
      <c r="G198" s="20"/>
      <c r="H198" s="20"/>
      <c r="I198" s="20">
        <f t="shared" si="35"/>
        <v>0</v>
      </c>
      <c r="J198" s="20">
        <f t="shared" si="35"/>
        <v>0</v>
      </c>
      <c r="K198" s="68">
        <f>SUM(K168:K195)</f>
        <v>60.507246376811601</v>
      </c>
      <c r="L198" s="68">
        <f>SUM(L168:L195)</f>
        <v>501</v>
      </c>
      <c r="M198" s="52"/>
      <c r="N198" s="52"/>
      <c r="O198" s="53"/>
      <c r="P198" s="53"/>
      <c r="Q198" s="48"/>
    </row>
    <row r="199" spans="1:17" ht="18" x14ac:dyDescent="0.25">
      <c r="A199" s="5"/>
      <c r="B199" s="28"/>
      <c r="C199" s="16"/>
      <c r="D199" s="16"/>
      <c r="E199" s="16"/>
      <c r="F199" s="16"/>
      <c r="G199" s="16"/>
      <c r="H199" s="16"/>
      <c r="I199" s="16"/>
      <c r="J199" s="16"/>
      <c r="K199" s="69"/>
      <c r="L199" s="5"/>
      <c r="M199" s="48"/>
      <c r="N199" s="48"/>
      <c r="O199" s="48"/>
      <c r="P199" s="48"/>
      <c r="Q199" s="48"/>
    </row>
    <row r="200" spans="1:17" ht="18" x14ac:dyDescent="0.25">
      <c r="A200" s="5"/>
      <c r="B200" s="28"/>
      <c r="C200" s="23"/>
      <c r="D200" s="16"/>
      <c r="E200" s="16"/>
      <c r="F200" s="16"/>
      <c r="G200" s="16"/>
      <c r="H200" s="16"/>
      <c r="I200" s="16"/>
      <c r="J200" s="16"/>
      <c r="K200" s="69"/>
      <c r="L200" s="5"/>
      <c r="M200" s="48"/>
      <c r="N200" s="48"/>
      <c r="O200" s="48"/>
      <c r="P200" s="48"/>
      <c r="Q200" s="48"/>
    </row>
    <row r="201" spans="1:17" ht="18" x14ac:dyDescent="0.25">
      <c r="A201" s="5"/>
      <c r="B201" s="9" t="s">
        <v>16</v>
      </c>
      <c r="C201" s="55">
        <f>SUM(D201/8)</f>
        <v>62.625</v>
      </c>
      <c r="D201" s="10">
        <v>501</v>
      </c>
      <c r="E201" s="10"/>
      <c r="F201" s="10"/>
      <c r="G201" s="10"/>
      <c r="H201" s="10"/>
      <c r="I201" s="10"/>
      <c r="J201" s="10"/>
      <c r="K201" s="56">
        <f>C201</f>
        <v>62.625</v>
      </c>
      <c r="L201" s="11">
        <v>501</v>
      </c>
      <c r="M201" s="49">
        <f>SUM(D201/C201)</f>
        <v>8</v>
      </c>
      <c r="N201" s="46" t="e">
        <f>SUM(H201/G201)</f>
        <v>#DIV/0!</v>
      </c>
      <c r="O201" s="49">
        <f>SUM(L201/K201)</f>
        <v>8</v>
      </c>
      <c r="P201" s="49">
        <f>SUM((D201+H201)/(C201+G201))</f>
        <v>8</v>
      </c>
      <c r="Q201" s="50">
        <f>SUM(L201/K201)</f>
        <v>8</v>
      </c>
    </row>
    <row r="202" spans="1:17" ht="18" x14ac:dyDescent="0.25">
      <c r="A202" s="8"/>
      <c r="B202" s="12">
        <v>46282</v>
      </c>
      <c r="C202" s="13"/>
      <c r="D202" s="13"/>
      <c r="E202" s="13"/>
      <c r="F202" s="13"/>
      <c r="G202" s="13"/>
      <c r="H202" s="13"/>
      <c r="I202" s="13"/>
      <c r="J202" s="13"/>
      <c r="K202" s="56">
        <f>SUM(C202+G202)</f>
        <v>0</v>
      </c>
      <c r="L202" s="11">
        <f>SUM(D202+H202)</f>
        <v>0</v>
      </c>
      <c r="M202" s="51" t="e">
        <f>SUM(D202/C202)</f>
        <v>#DIV/0!</v>
      </c>
      <c r="N202" s="51" t="e">
        <f>SUM(H202/G202)</f>
        <v>#DIV/0!</v>
      </c>
      <c r="O202" s="51" t="e">
        <f>SUM(L202/K202)</f>
        <v>#DIV/0!</v>
      </c>
      <c r="P202" s="49" t="e">
        <f>SUM((D202+H202)/(C202+G202))</f>
        <v>#DIV/0!</v>
      </c>
      <c r="Q202" s="50">
        <f>SUM((L201+L202)/(K201+K202))</f>
        <v>8</v>
      </c>
    </row>
    <row r="203" spans="1:17" ht="18" x14ac:dyDescent="0.25">
      <c r="A203" s="8"/>
      <c r="B203" s="12">
        <f>SUM(B202+7)</f>
        <v>46289</v>
      </c>
      <c r="C203" s="13"/>
      <c r="D203" s="13"/>
      <c r="E203" s="13"/>
      <c r="F203" s="13"/>
      <c r="G203" s="13"/>
      <c r="H203" s="13"/>
      <c r="I203" s="13"/>
      <c r="J203" s="13"/>
      <c r="K203" s="56">
        <f t="shared" ref="K203:L228" si="36">SUM(C203+G203)</f>
        <v>0</v>
      </c>
      <c r="L203" s="11">
        <f t="shared" si="36"/>
        <v>0</v>
      </c>
      <c r="M203" s="51" t="e">
        <f t="shared" ref="M203:M228" si="37">SUM(D203/C203)</f>
        <v>#DIV/0!</v>
      </c>
      <c r="N203" s="51" t="e">
        <f>SUM(H203/G203)</f>
        <v>#DIV/0!</v>
      </c>
      <c r="O203" s="51" t="e">
        <f t="shared" ref="O203:O228" si="38">SUM(L203/K203)</f>
        <v>#DIV/0!</v>
      </c>
      <c r="P203" s="49" t="e">
        <f>SUM((D202+D203+H202+H203)/(C202+C203+G202+G203))</f>
        <v>#DIV/0!</v>
      </c>
      <c r="Q203" s="50">
        <f>SUM((L201+L202+L203)/(K201+K202+K203))</f>
        <v>8</v>
      </c>
    </row>
    <row r="204" spans="1:17" ht="18" x14ac:dyDescent="0.25">
      <c r="A204" s="8"/>
      <c r="B204" s="12">
        <f t="shared" ref="B204:B219" si="39">SUM(B203+7)</f>
        <v>46296</v>
      </c>
      <c r="C204" s="13"/>
      <c r="D204" s="13"/>
      <c r="E204" s="13"/>
      <c r="F204" s="13"/>
      <c r="G204" s="13"/>
      <c r="H204" s="13"/>
      <c r="I204" s="13"/>
      <c r="J204" s="13"/>
      <c r="K204" s="56">
        <f t="shared" si="36"/>
        <v>0</v>
      </c>
      <c r="L204" s="11">
        <f t="shared" si="36"/>
        <v>0</v>
      </c>
      <c r="M204" s="51" t="e">
        <f t="shared" si="37"/>
        <v>#DIV/0!</v>
      </c>
      <c r="N204" s="51" t="e">
        <f t="shared" ref="N204:N228" si="40">SUM(H204/G204)</f>
        <v>#DIV/0!</v>
      </c>
      <c r="O204" s="51" t="e">
        <f t="shared" si="38"/>
        <v>#DIV/0!</v>
      </c>
      <c r="P204" s="49" t="e">
        <f>SUM((D202+D203+D204+H202+H203+H204)/(C202+C203+C204+G202+G203+G204))</f>
        <v>#DIV/0!</v>
      </c>
      <c r="Q204" s="50">
        <f>SUM((L201+L202+L203+L204)/(K201+K202+K203+K204))</f>
        <v>8</v>
      </c>
    </row>
    <row r="205" spans="1:17" ht="18" x14ac:dyDescent="0.25">
      <c r="A205" s="8"/>
      <c r="B205" s="12">
        <f t="shared" si="39"/>
        <v>46303</v>
      </c>
      <c r="C205" s="13"/>
      <c r="D205" s="13"/>
      <c r="E205" s="13"/>
      <c r="F205" s="13"/>
      <c r="G205" s="13"/>
      <c r="H205" s="13"/>
      <c r="I205" s="13"/>
      <c r="J205" s="13"/>
      <c r="K205" s="56">
        <f t="shared" si="36"/>
        <v>0</v>
      </c>
      <c r="L205" s="11">
        <f t="shared" si="36"/>
        <v>0</v>
      </c>
      <c r="M205" s="51" t="e">
        <f t="shared" si="37"/>
        <v>#DIV/0!</v>
      </c>
      <c r="N205" s="51" t="e">
        <f t="shared" si="40"/>
        <v>#DIV/0!</v>
      </c>
      <c r="O205" s="51" t="e">
        <f t="shared" si="38"/>
        <v>#DIV/0!</v>
      </c>
      <c r="P205" s="49" t="e">
        <f>SUM((D202+D203+D204+D205+H202+H203+H204+H205)/(C202+C203+C204+C205+G202+G203+G204+G205))</f>
        <v>#DIV/0!</v>
      </c>
      <c r="Q205" s="50">
        <f>SUM((L201+L202+L203+L204+L205)/(K201+K202+K203+K204+K205))</f>
        <v>8</v>
      </c>
    </row>
    <row r="206" spans="1:17" ht="18" x14ac:dyDescent="0.25">
      <c r="A206" s="8"/>
      <c r="B206" s="12">
        <f t="shared" si="39"/>
        <v>46310</v>
      </c>
      <c r="C206" s="13"/>
      <c r="D206" s="13"/>
      <c r="E206" s="13"/>
      <c r="F206" s="13"/>
      <c r="G206" s="13"/>
      <c r="H206" s="13"/>
      <c r="I206" s="13"/>
      <c r="J206" s="13"/>
      <c r="K206" s="56">
        <f t="shared" si="36"/>
        <v>0</v>
      </c>
      <c r="L206" s="11">
        <f t="shared" si="36"/>
        <v>0</v>
      </c>
      <c r="M206" s="51" t="e">
        <f t="shared" si="37"/>
        <v>#DIV/0!</v>
      </c>
      <c r="N206" s="51" t="e">
        <f t="shared" si="40"/>
        <v>#DIV/0!</v>
      </c>
      <c r="O206" s="51" t="e">
        <f t="shared" si="38"/>
        <v>#DIV/0!</v>
      </c>
      <c r="P206" s="49" t="e">
        <f>SUM((D202+D203+D204+D205+D206+H202+H203+H204+H205+H206)/(C202+C203+C204+C205+C206+G202+G203+G204+G205+G206))</f>
        <v>#DIV/0!</v>
      </c>
      <c r="Q206" s="50">
        <f>SUM((L201+L202+L203+L204+L205+L206)/(K201+K202+K203+K204+K205+K206))</f>
        <v>8</v>
      </c>
    </row>
    <row r="207" spans="1:17" ht="18" x14ac:dyDescent="0.25">
      <c r="A207" s="8"/>
      <c r="B207" s="12">
        <f t="shared" si="39"/>
        <v>46317</v>
      </c>
      <c r="C207" s="13"/>
      <c r="D207" s="13"/>
      <c r="E207" s="13"/>
      <c r="F207" s="13"/>
      <c r="G207" s="13"/>
      <c r="H207" s="13"/>
      <c r="I207" s="13"/>
      <c r="J207" s="13"/>
      <c r="K207" s="56">
        <f t="shared" si="36"/>
        <v>0</v>
      </c>
      <c r="L207" s="11">
        <f t="shared" si="36"/>
        <v>0</v>
      </c>
      <c r="M207" s="51" t="e">
        <f t="shared" si="37"/>
        <v>#DIV/0!</v>
      </c>
      <c r="N207" s="51" t="e">
        <f t="shared" si="40"/>
        <v>#DIV/0!</v>
      </c>
      <c r="O207" s="51" t="e">
        <f t="shared" si="38"/>
        <v>#DIV/0!</v>
      </c>
      <c r="P207" s="49" t="e">
        <f>SUM((D202+D203+D204+D205+D206+D207+H202+H203+H204+H205+H206+H207)/(C202+C203+C204+C205+C206+C207+G202+G203+G204+G205+G206+G207))</f>
        <v>#DIV/0!</v>
      </c>
      <c r="Q207" s="50">
        <f>SUM((L201+L202+L203+L204+L205+L206+L207)/(K201+K202+K203+K204+K205+K206+K207))</f>
        <v>8</v>
      </c>
    </row>
    <row r="208" spans="1:17" ht="18" x14ac:dyDescent="0.25">
      <c r="A208" s="8"/>
      <c r="B208" s="12">
        <f t="shared" si="39"/>
        <v>46324</v>
      </c>
      <c r="C208" s="13"/>
      <c r="D208" s="13"/>
      <c r="E208" s="13"/>
      <c r="F208" s="13"/>
      <c r="G208" s="13"/>
      <c r="H208" s="13"/>
      <c r="I208" s="13"/>
      <c r="J208" s="13"/>
      <c r="K208" s="56">
        <f t="shared" si="36"/>
        <v>0</v>
      </c>
      <c r="L208" s="11">
        <f t="shared" si="36"/>
        <v>0</v>
      </c>
      <c r="M208" s="51" t="e">
        <f t="shared" si="37"/>
        <v>#DIV/0!</v>
      </c>
      <c r="N208" s="51" t="e">
        <f t="shared" si="40"/>
        <v>#DIV/0!</v>
      </c>
      <c r="O208" s="51" t="e">
        <f t="shared" si="38"/>
        <v>#DIV/0!</v>
      </c>
      <c r="P208" s="49" t="e">
        <f>SUM((D202+D203+D204+D205+D206+D207+D208+H202+H203+H204+H205+H206+H207+H208)/(C202+C203+C204+C205+C206+C207+C208+G202+G203+G204+G205+G206+G207+G208))</f>
        <v>#DIV/0!</v>
      </c>
      <c r="Q208" s="50">
        <f>SUM((L201+L202+L203+L204+L205+L206+L207+L208)/(K201+K202+K203+K204+K205+K206+K207+K208))</f>
        <v>8</v>
      </c>
    </row>
    <row r="209" spans="1:17" ht="18" x14ac:dyDescent="0.25">
      <c r="A209" s="8"/>
      <c r="B209" s="12">
        <f t="shared" si="39"/>
        <v>46331</v>
      </c>
      <c r="C209" s="13"/>
      <c r="D209" s="13"/>
      <c r="E209" s="13"/>
      <c r="F209" s="13"/>
      <c r="G209" s="13"/>
      <c r="H209" s="13"/>
      <c r="I209" s="13"/>
      <c r="J209" s="13"/>
      <c r="K209" s="56">
        <f t="shared" si="36"/>
        <v>0</v>
      </c>
      <c r="L209" s="11">
        <f t="shared" si="36"/>
        <v>0</v>
      </c>
      <c r="M209" s="51" t="e">
        <f t="shared" si="37"/>
        <v>#DIV/0!</v>
      </c>
      <c r="N209" s="51" t="e">
        <f t="shared" si="40"/>
        <v>#DIV/0!</v>
      </c>
      <c r="O209" s="51" t="e">
        <f t="shared" si="38"/>
        <v>#DIV/0!</v>
      </c>
      <c r="P209" s="49" t="e">
        <f>SUM((D202+D203+D204+D205+D206+D207+D208+D209+H202+H203+H204+H205+H206+H207+H208+H209)/(C202+C203+C204+C205+C206+C207+C208+C209+G202+G203+G204+G205+G206+G207+G208+G209))</f>
        <v>#DIV/0!</v>
      </c>
      <c r="Q209" s="50">
        <f>SUM((L201+L202+L203+L204+L205+L206+L207+L208+L209)/(K201+K202+K203+K204+K205+K206+K207+K208+K209))</f>
        <v>8</v>
      </c>
    </row>
    <row r="210" spans="1:17" ht="18" x14ac:dyDescent="0.25">
      <c r="A210" s="8"/>
      <c r="B210" s="12">
        <f t="shared" si="39"/>
        <v>46338</v>
      </c>
      <c r="C210" s="13"/>
      <c r="D210" s="13"/>
      <c r="E210" s="13"/>
      <c r="F210" s="13"/>
      <c r="G210" s="13"/>
      <c r="H210" s="13"/>
      <c r="I210" s="13"/>
      <c r="J210" s="13"/>
      <c r="K210" s="56">
        <f t="shared" si="36"/>
        <v>0</v>
      </c>
      <c r="L210" s="11">
        <f t="shared" si="36"/>
        <v>0</v>
      </c>
      <c r="M210" s="51" t="e">
        <f t="shared" si="37"/>
        <v>#DIV/0!</v>
      </c>
      <c r="N210" s="51" t="e">
        <f t="shared" si="40"/>
        <v>#DIV/0!</v>
      </c>
      <c r="O210" s="51" t="e">
        <f t="shared" si="38"/>
        <v>#DIV/0!</v>
      </c>
      <c r="P210" s="49" t="e">
        <f>SUM((D202+D203+D204+D205+D206+D207+D208+D209+D210+H202+H203+H204+H205+H206+H207+H208+H209+H210)/(C202+C203+C204+C205+C206+C207+C208+C209+C210+G202+G203+G204+G205+G206+G207+G208+G209+G210))</f>
        <v>#DIV/0!</v>
      </c>
      <c r="Q210" s="50">
        <f>SUM((L201+L202+L203+L204+L205+L206+L207+L208+L209+L210)/(K201+K202+K203+K204+K205+K206+K207+K208+K209+K210))</f>
        <v>8</v>
      </c>
    </row>
    <row r="211" spans="1:17" ht="18" x14ac:dyDescent="0.25">
      <c r="A211" s="8"/>
      <c r="B211" s="12">
        <f t="shared" si="39"/>
        <v>46345</v>
      </c>
      <c r="C211" s="13"/>
      <c r="D211" s="13"/>
      <c r="E211" s="13"/>
      <c r="F211" s="13"/>
      <c r="G211" s="13"/>
      <c r="H211" s="13"/>
      <c r="I211" s="13"/>
      <c r="J211" s="13"/>
      <c r="K211" s="56">
        <f t="shared" si="36"/>
        <v>0</v>
      </c>
      <c r="L211" s="11">
        <f t="shared" si="36"/>
        <v>0</v>
      </c>
      <c r="M211" s="51" t="e">
        <f t="shared" si="37"/>
        <v>#DIV/0!</v>
      </c>
      <c r="N211" s="51" t="e">
        <f t="shared" si="40"/>
        <v>#DIV/0!</v>
      </c>
      <c r="O211" s="51" t="e">
        <f t="shared" si="38"/>
        <v>#DIV/0!</v>
      </c>
      <c r="P211" s="49" t="e">
        <f>SUM((D202+D203+D204+D205+D206+D207+D208+D209+D210+D211+H202+H203+H204+H205+H206+H207+H208+H209+H210+H211)/(C202+C203+C204+C205+C206+C207+C208+C209+C210+C211+G202+G203+G204+G205+G206+G207+G208+G209+G210+G211))</f>
        <v>#DIV/0!</v>
      </c>
      <c r="Q211" s="50">
        <f>SUM((L201+L202+L203+L204+L205+L206+L207+L208+L209+L210+L211)/(K201+K202+K203+K204+K205+K206+K207+K208+K209+K210+K211))</f>
        <v>8</v>
      </c>
    </row>
    <row r="212" spans="1:17" ht="18" x14ac:dyDescent="0.25">
      <c r="A212" s="8"/>
      <c r="B212" s="12">
        <f t="shared" si="39"/>
        <v>46352</v>
      </c>
      <c r="C212" s="13"/>
      <c r="D212" s="13"/>
      <c r="E212" s="13"/>
      <c r="F212" s="13"/>
      <c r="G212" s="13"/>
      <c r="H212" s="13"/>
      <c r="I212" s="13"/>
      <c r="J212" s="13"/>
      <c r="K212" s="56">
        <f t="shared" si="36"/>
        <v>0</v>
      </c>
      <c r="L212" s="11">
        <f t="shared" si="36"/>
        <v>0</v>
      </c>
      <c r="M212" s="51" t="e">
        <f t="shared" si="37"/>
        <v>#DIV/0!</v>
      </c>
      <c r="N212" s="51" t="e">
        <f t="shared" si="40"/>
        <v>#DIV/0!</v>
      </c>
      <c r="O212" s="51" t="e">
        <f t="shared" si="38"/>
        <v>#DIV/0!</v>
      </c>
      <c r="P212" s="49" t="e">
        <f>SUM((D202+D203+D204+D205+D206+D207+D208+D209+D210+D211+D212+H202+H203+H204+H205+H206+H207+H208+H209+H210+H211+H212)/(C202+C203+C204+C205+C206+C207+C208+C209+C210+C211+C212+G202+G203+G204+G205+G206+G207+G208+G209+G210+G211+G212))</f>
        <v>#DIV/0!</v>
      </c>
      <c r="Q212" s="50">
        <f>SUM((L201+L202+L203+L204+L205+L206+L207+L208+L209+L210+L211+L212)/(K201+K202+K203+K204+K205+K206+K207+K208+K209+K210+K211+K212))</f>
        <v>8</v>
      </c>
    </row>
    <row r="213" spans="1:17" ht="18" x14ac:dyDescent="0.25">
      <c r="A213" s="8"/>
      <c r="B213" s="12">
        <f t="shared" si="39"/>
        <v>46359</v>
      </c>
      <c r="C213" s="13"/>
      <c r="D213" s="13"/>
      <c r="E213" s="13"/>
      <c r="F213" s="13"/>
      <c r="G213" s="13"/>
      <c r="H213" s="13"/>
      <c r="I213" s="13"/>
      <c r="J213" s="13"/>
      <c r="K213" s="56">
        <f t="shared" si="36"/>
        <v>0</v>
      </c>
      <c r="L213" s="11">
        <f t="shared" si="36"/>
        <v>0</v>
      </c>
      <c r="M213" s="51" t="e">
        <f t="shared" si="37"/>
        <v>#DIV/0!</v>
      </c>
      <c r="N213" s="51" t="e">
        <f t="shared" si="40"/>
        <v>#DIV/0!</v>
      </c>
      <c r="O213" s="51" t="e">
        <f t="shared" si="38"/>
        <v>#DIV/0!</v>
      </c>
      <c r="P213" s="49" t="e">
        <f>SUM((D202+D203+D204+D205+D206+D207+D208+D209+D210+D211+D212+D213+H202+H203+H204+H205+H206+H207+H208+H209+H210+H211+H212+H213)/(C202+C203+C204+C205+C206+C207+C208+C209+C210+C211+C212+C213+G202+G203+G204+G205+G206+G207+G208+G209+G210+G211+G212+G213))</f>
        <v>#DIV/0!</v>
      </c>
      <c r="Q213" s="50">
        <f>SUM((L201+L202+L203+L204+L205+L206+L207+L208+L209+L210+L211+L212+L213)/(K201+K202+K203+K204+K205+K206+K207+K208+K209+K210+K211+K212+K213))</f>
        <v>8</v>
      </c>
    </row>
    <row r="214" spans="1:17" ht="18" x14ac:dyDescent="0.25">
      <c r="A214" s="8"/>
      <c r="B214" s="12">
        <f t="shared" si="39"/>
        <v>46366</v>
      </c>
      <c r="C214" s="13"/>
      <c r="D214" s="13"/>
      <c r="E214" s="13"/>
      <c r="F214" s="13"/>
      <c r="G214" s="13"/>
      <c r="H214" s="13"/>
      <c r="I214" s="13"/>
      <c r="J214" s="13"/>
      <c r="K214" s="56">
        <f t="shared" si="36"/>
        <v>0</v>
      </c>
      <c r="L214" s="11">
        <f t="shared" si="36"/>
        <v>0</v>
      </c>
      <c r="M214" s="51" t="e">
        <f t="shared" si="37"/>
        <v>#DIV/0!</v>
      </c>
      <c r="N214" s="51" t="e">
        <f t="shared" si="40"/>
        <v>#DIV/0!</v>
      </c>
      <c r="O214" s="51" t="e">
        <f t="shared" si="38"/>
        <v>#DIV/0!</v>
      </c>
      <c r="P214" s="49" t="e">
        <f>SUM((D202+D203+D204+D205+D206+D207+D208+D209+D210+D211+D212+D213+D214+H202+H203+H204+H205+H206+H207+H208+H209+H210+H211+H212+H213+H214)/(C202+C203+C204+C205+C206+C207+C208+C209+C210+C211+C212+C213+C214+G202+G203+G204+G205+G206+G207+G208+G209+G210+G211+G212+G213+G214))</f>
        <v>#DIV/0!</v>
      </c>
      <c r="Q214" s="50">
        <f>SUM((L201+L202+L203+L204+L205+L206+L207+L208+L209+L210+L211+L212+L213+L214)/(K201+K202+K203+K204+K205+K206+K207+K208+K209+K210+K211+K212+K213+K214))</f>
        <v>8</v>
      </c>
    </row>
    <row r="215" spans="1:17" ht="18" x14ac:dyDescent="0.25">
      <c r="A215" s="8"/>
      <c r="B215" s="12">
        <f t="shared" si="39"/>
        <v>46373</v>
      </c>
      <c r="C215" s="13"/>
      <c r="D215" s="13"/>
      <c r="E215" s="13"/>
      <c r="F215" s="13"/>
      <c r="G215" s="13"/>
      <c r="H215" s="13"/>
      <c r="I215" s="13"/>
      <c r="J215" s="13"/>
      <c r="K215" s="56">
        <f t="shared" si="36"/>
        <v>0</v>
      </c>
      <c r="L215" s="11">
        <f t="shared" si="36"/>
        <v>0</v>
      </c>
      <c r="M215" s="51" t="e">
        <f t="shared" si="37"/>
        <v>#DIV/0!</v>
      </c>
      <c r="N215" s="51" t="e">
        <f t="shared" si="40"/>
        <v>#DIV/0!</v>
      </c>
      <c r="O215" s="51" t="e">
        <f t="shared" si="38"/>
        <v>#DIV/0!</v>
      </c>
      <c r="P215" s="49" t="e">
        <f>SUM((D202+D203+D204+D205+D206+D207+D208+D209+D210+D211+D212+D213+D214+D215+H202+H203+H204+H205+H206+H207+H208+H209+H210+H211+H212+H213+H214+H215)/(C202+C203+C204+C205+C206+C207+C208+C209+C210+C211+C212+C213+C214+C215+G202+G203+G204+G205+G206+G207+G208+G209+G210+G211+G212+G213+G214+G215))</f>
        <v>#DIV/0!</v>
      </c>
      <c r="Q215" s="50">
        <f>SUM((L201+L202+L203+L204+L205+L206+L207+L208+L209+L210+L211+L212+L213+L214+L215)/(K201+K202+K203+K204+K205+K206+K207+K208+K209+K210+K211+K212+K213+K214+K215))</f>
        <v>8</v>
      </c>
    </row>
    <row r="216" spans="1:17" ht="18" x14ac:dyDescent="0.25">
      <c r="A216" s="8"/>
      <c r="B216" s="12">
        <f t="shared" si="39"/>
        <v>46380</v>
      </c>
      <c r="C216" s="13"/>
      <c r="D216" s="13"/>
      <c r="E216" s="13"/>
      <c r="F216" s="13"/>
      <c r="G216" s="13"/>
      <c r="H216" s="13"/>
      <c r="I216" s="13"/>
      <c r="J216" s="13"/>
      <c r="K216" s="56">
        <f t="shared" si="36"/>
        <v>0</v>
      </c>
      <c r="L216" s="11">
        <f t="shared" si="36"/>
        <v>0</v>
      </c>
      <c r="M216" s="51" t="e">
        <f t="shared" si="37"/>
        <v>#DIV/0!</v>
      </c>
      <c r="N216" s="51" t="e">
        <f t="shared" si="40"/>
        <v>#DIV/0!</v>
      </c>
      <c r="O216" s="51" t="e">
        <f t="shared" si="38"/>
        <v>#DIV/0!</v>
      </c>
      <c r="P216" s="49" t="e">
        <f>SUM((D202+D203+D204+D205+D206+D207+D208+D209+D210+D211+D212+D213+D214+D215+D216+H202+H203+H204+H205+H206+H207+H208+H209+H210+H211+H212+H213+H214+H215+H216)/(C202+C203+C204+C205+C206+C207+C208+C209+C210+C211+C212+C213+C214+C215+C216+G202+G203+G204+G205+G206+G207+G208+G209+G210+G211+G212+G213+G214+G215+G216))</f>
        <v>#DIV/0!</v>
      </c>
      <c r="Q216" s="50">
        <f>SUM((L201+L202+L203+L204+L205+L206+L207+L208+L209+L210+L211+L212+L213+L214+L215+L216)/(K201+K202+K203+K204+K205+K206+K207+K208+K209+K210+K211+K212+K213+K214+K215+K216))</f>
        <v>8</v>
      </c>
    </row>
    <row r="217" spans="1:17" ht="18" x14ac:dyDescent="0.25">
      <c r="A217" s="8"/>
      <c r="B217" s="12">
        <f t="shared" si="39"/>
        <v>46387</v>
      </c>
      <c r="C217" s="13"/>
      <c r="D217" s="13"/>
      <c r="E217" s="13"/>
      <c r="F217" s="13"/>
      <c r="G217" s="13"/>
      <c r="H217" s="13"/>
      <c r="I217" s="13"/>
      <c r="J217" s="13"/>
      <c r="K217" s="56">
        <f t="shared" si="36"/>
        <v>0</v>
      </c>
      <c r="L217" s="11">
        <f t="shared" si="36"/>
        <v>0</v>
      </c>
      <c r="M217" s="51" t="e">
        <f t="shared" si="37"/>
        <v>#DIV/0!</v>
      </c>
      <c r="N217" s="51" t="e">
        <f t="shared" si="40"/>
        <v>#DIV/0!</v>
      </c>
      <c r="O217" s="51" t="e">
        <f t="shared" si="38"/>
        <v>#DIV/0!</v>
      </c>
      <c r="P217" s="49" t="e">
        <f>SUM((D202+D203+D204+D205+D206+D207+D208+D209+D210+D211+D212+D213+D214+D215+D216+D217+H202+H203+H204+H205+H206+H207+H208+H209+H210+H211+H212+H213+H214+H215+H216+H217)/(C202+C203+C204+C205+C206+C207+C208+C209+C210+C211+C212+C213+C214+C215+C216+C217+G202+G203+G204+G205+G206+G207+G208+G209+G210+G211+G212+G213+G214+G215+G216+G217))</f>
        <v>#DIV/0!</v>
      </c>
      <c r="Q217" s="50">
        <f>SUM((L201+L202+L203+L204+L205+L206+L207+L208+L209+L210+L211+L212+L213+L214+L215+L216+L217)/(K201+K202+K203+K204+K205+K206+K207+K208+K209+K210+K211+K212+K213+K214+K215+K216+K217))</f>
        <v>8</v>
      </c>
    </row>
    <row r="218" spans="1:17" ht="18" x14ac:dyDescent="0.25">
      <c r="A218" s="8"/>
      <c r="B218" s="12">
        <f t="shared" si="39"/>
        <v>46394</v>
      </c>
      <c r="C218" s="13"/>
      <c r="D218" s="13"/>
      <c r="E218" s="13"/>
      <c r="F218" s="13"/>
      <c r="G218" s="13"/>
      <c r="H218" s="13"/>
      <c r="I218" s="13"/>
      <c r="J218" s="13"/>
      <c r="K218" s="56">
        <f t="shared" si="36"/>
        <v>0</v>
      </c>
      <c r="L218" s="11">
        <f t="shared" si="36"/>
        <v>0</v>
      </c>
      <c r="M218" s="51" t="e">
        <f t="shared" si="37"/>
        <v>#DIV/0!</v>
      </c>
      <c r="N218" s="51" t="e">
        <f t="shared" si="40"/>
        <v>#DIV/0!</v>
      </c>
      <c r="O218" s="51" t="e">
        <f t="shared" si="38"/>
        <v>#DIV/0!</v>
      </c>
      <c r="P218" s="49" t="e">
        <f>SUM((D202+D203+D204+D205+D206+D207+D208+D209+D210+D211+D212+D213+D214+D215+D216+D217+D218+H202+H203+H204+H205+H206+H207+H208+H209+H210+H211+H212+H213+H214+H215+H216+H217+H218)/(C202+C203+C204+C205+C206+C207+C208+C209+C210+C211+C212+C213+C214+C215+C216+C217+C218+G202+G203+G204+G205+G206+G207+G208+G209+G210+G211+G212+G213+G214+G215+G216+G217+G218))</f>
        <v>#DIV/0!</v>
      </c>
      <c r="Q218" s="50">
        <f>SUM((L201+L202+L203+L204+L205+L206+L207+L208+L209+L210+L211+L212+L213+L214+L215+L216+L217+L218)/(K201+K202+K203+K204+K205+K206+K207+K208+K209+K210+K211+K212+K213+K214+K215+K216+K217+K218))</f>
        <v>8</v>
      </c>
    </row>
    <row r="219" spans="1:17" ht="18" x14ac:dyDescent="0.25">
      <c r="A219" s="8"/>
      <c r="B219" s="12">
        <f t="shared" si="39"/>
        <v>46401</v>
      </c>
      <c r="C219" s="13"/>
      <c r="D219" s="13"/>
      <c r="E219" s="13"/>
      <c r="F219" s="13"/>
      <c r="G219" s="13"/>
      <c r="H219" s="13"/>
      <c r="I219" s="13"/>
      <c r="J219" s="13"/>
      <c r="K219" s="56">
        <f t="shared" si="36"/>
        <v>0</v>
      </c>
      <c r="L219" s="11">
        <f t="shared" si="36"/>
        <v>0</v>
      </c>
      <c r="M219" s="51" t="e">
        <f t="shared" si="37"/>
        <v>#DIV/0!</v>
      </c>
      <c r="N219" s="51" t="e">
        <f t="shared" si="40"/>
        <v>#DIV/0!</v>
      </c>
      <c r="O219" s="51" t="e">
        <f t="shared" si="38"/>
        <v>#DIV/0!</v>
      </c>
      <c r="P219" s="49" t="e">
        <f>SUM((D202+D203+D204+D205+D206+D207+D208+D209+D210+D211+D212+D213+D214+D215+D216+D217+D218+D219+H202+H203+H204+H205+H206+H207+H208+H209+H210+H211+H212+H213+H214+H215+H216+H217+H218+H219)/(C202+C203+C204+C205+C206+C207+C208+C209+C210+C211+C212+C213+C214+C215+C216+C217+C218+C219+G202+G203+G204+G205+G206+G207+G208+G209+G210+G211+G212+G213+G214+G215+G216+G217+G218+G219))</f>
        <v>#DIV/0!</v>
      </c>
      <c r="Q219" s="50">
        <f>SUM((L201+L202+L203+L204+L205+L206+L207+L208+L209+L210+L211+L212+L213+L214+L215+L216+L217+L218+L219)/(K201+K202+K203+K204+K205+K206+K207+K208+K209+K210+K211+K212+K213+K214+K215+K216+K217+K218+K219))</f>
        <v>8</v>
      </c>
    </row>
    <row r="220" spans="1:17" ht="18" x14ac:dyDescent="0.25">
      <c r="A220" s="8"/>
      <c r="B220" s="12">
        <f>SUM(B219+7)</f>
        <v>46408</v>
      </c>
      <c r="C220" s="13"/>
      <c r="D220" s="13"/>
      <c r="E220" s="13"/>
      <c r="F220" s="13"/>
      <c r="G220" s="13"/>
      <c r="H220" s="13"/>
      <c r="I220" s="13"/>
      <c r="J220" s="13"/>
      <c r="K220" s="56">
        <f t="shared" si="36"/>
        <v>0</v>
      </c>
      <c r="L220" s="11">
        <f t="shared" si="36"/>
        <v>0</v>
      </c>
      <c r="M220" s="51" t="e">
        <f t="shared" si="37"/>
        <v>#DIV/0!</v>
      </c>
      <c r="N220" s="51" t="e">
        <f t="shared" si="40"/>
        <v>#DIV/0!</v>
      </c>
      <c r="O220" s="51" t="e">
        <f t="shared" si="38"/>
        <v>#DIV/0!</v>
      </c>
      <c r="P220" s="49" t="e">
        <f>SUM((D202+D203+D204+D205+D206+D207+D208+D209+D210+D211+D212+D213+D214+D215+D216+D217+D218+D219+D220+H202+H203+H204+H205+H206+H207+H208+H209+H210+H211+H212+H213+H214+H215+H216+H217+H218+H219+H220)/(C202+C203+C204+C205+C206+C207+C208+C209+C210+C211+C212+C213+C214+C215+C216+C217+C218+C219+C220+G202+G203+G204+G205+G206+G207+G208+G209+G210+G211+G212+G213+G214+G215+G216+G217+G218+G219+G220))</f>
        <v>#DIV/0!</v>
      </c>
      <c r="Q220" s="50">
        <f>SUM((L201+L202+L203+L204+L205+L206+L207+L208+L209+L210+L211+L212+L213+L214+L215+L216+L217+L218+L219+L220)/(K201+K202+K203+K204+K205+K206+K207+K208+K209+K210+K211+K212+K213+K214+K215+K216+K217+K218+K219+K220))</f>
        <v>8</v>
      </c>
    </row>
    <row r="221" spans="1:17" ht="18" x14ac:dyDescent="0.25">
      <c r="A221" s="8"/>
      <c r="B221" s="12">
        <f>SUM(B220+7)</f>
        <v>46415</v>
      </c>
      <c r="C221" s="13"/>
      <c r="D221" s="13"/>
      <c r="E221" s="13"/>
      <c r="F221" s="13"/>
      <c r="G221" s="13"/>
      <c r="H221" s="13"/>
      <c r="I221" s="13"/>
      <c r="J221" s="13"/>
      <c r="K221" s="56">
        <f t="shared" si="36"/>
        <v>0</v>
      </c>
      <c r="L221" s="11">
        <f t="shared" si="36"/>
        <v>0</v>
      </c>
      <c r="M221" s="51" t="e">
        <f t="shared" si="37"/>
        <v>#DIV/0!</v>
      </c>
      <c r="N221" s="51" t="e">
        <f t="shared" si="40"/>
        <v>#DIV/0!</v>
      </c>
      <c r="O221" s="51" t="e">
        <f t="shared" si="38"/>
        <v>#DIV/0!</v>
      </c>
      <c r="P221" s="49" t="e">
        <f>SUM((D202+D203+D204+D205+D206+D207+D208+D209+D210+D211+D212+D213+D214+D215+D216+D217+D218+D219+D220+D221+H202+H203+H204+H205+H206+H207+H208+H209+H210+H211+H212+H213+H214+H215+H216+H217+H218+H219+H220+H221)/(C202+C203+C204+C205+C206+C207+C208+C209+C210+C211+C212+C213+C214+C215+C216+C217+C218+C219+C220+C221+G202+G203+G204+G205+G206+G207+G208+G209+G210+G211+G212+G213+G214+G215+G216+G217+G218+G219+G220+G221))</f>
        <v>#DIV/0!</v>
      </c>
      <c r="Q221" s="50">
        <f>SUM((L201+L202+L203+L204+L205+L206+L207+L208+L209+L210+L211+L212+L213+L214+L215+L216+L217+L218+L219+L220+L221)/(K201+K202+K203+K204+K205+K206+K207+K208+K209+K210+K211+K212+K213+K214+K215+K216+K217+K218+K219+K220+K221))</f>
        <v>8</v>
      </c>
    </row>
    <row r="222" spans="1:17" ht="18" x14ac:dyDescent="0.25">
      <c r="A222" s="8"/>
      <c r="B222" s="12"/>
      <c r="C222" s="13"/>
      <c r="D222" s="13"/>
      <c r="E222" s="13"/>
      <c r="F222" s="13"/>
      <c r="G222" s="13"/>
      <c r="H222" s="13"/>
      <c r="I222" s="13"/>
      <c r="J222" s="13"/>
      <c r="K222" s="56">
        <f t="shared" si="36"/>
        <v>0</v>
      </c>
      <c r="L222" s="11">
        <f t="shared" si="36"/>
        <v>0</v>
      </c>
      <c r="M222" s="51" t="e">
        <f t="shared" si="37"/>
        <v>#DIV/0!</v>
      </c>
      <c r="N222" s="51" t="e">
        <f t="shared" si="40"/>
        <v>#DIV/0!</v>
      </c>
      <c r="O222" s="51" t="e">
        <f t="shared" si="38"/>
        <v>#DIV/0!</v>
      </c>
      <c r="P222" s="49" t="e">
        <f>SUM((D202+D203+D204+D205+D206+D207+D208+D209+D210+D211+D212+D213+D214+D215+D216+D217+D218+D219+D220+D221+D222+H202+H203+H204+H205+H206+H207+H208+H209+H210+H211+H212+H213+H214+H215+H216+H217+H218+H219+H220+H221+H222)/(C202+C203+C204+C205+C206+C207+C208+C209+C210+C211+C212+C213+C214+C215+C216+C217+C218+C219+C220+C221+C222+G202+G203+G204+G205+G206+G207+G208+G209+G210+G211+G212+G213+G214+G215+G216+G217+G218+G219+G220+G221+G222))</f>
        <v>#DIV/0!</v>
      </c>
      <c r="Q222" s="50">
        <f>SUM((L201+L202+L203+L204+L205+L206+L207+L208+L209+L210+L211+L212+L213+L214+L215+L216+L217+L218+L219+L220+L221+L222)/(K201+K202+K203+K204+K205+K206+K207+K208+K209+K210+K211+K212+K213+K214+K215+K216+K217+K218+K219+K220+K221+K222))</f>
        <v>8</v>
      </c>
    </row>
    <row r="223" spans="1:17" ht="18" x14ac:dyDescent="0.25">
      <c r="A223" s="8"/>
      <c r="B223" s="12"/>
      <c r="C223" s="13"/>
      <c r="D223" s="13"/>
      <c r="E223" s="13"/>
      <c r="F223" s="13"/>
      <c r="G223" s="13"/>
      <c r="H223" s="13"/>
      <c r="I223" s="13"/>
      <c r="J223" s="13"/>
      <c r="K223" s="56">
        <f t="shared" si="36"/>
        <v>0</v>
      </c>
      <c r="L223" s="11">
        <f t="shared" si="36"/>
        <v>0</v>
      </c>
      <c r="M223" s="51" t="e">
        <f t="shared" si="37"/>
        <v>#DIV/0!</v>
      </c>
      <c r="N223" s="51" t="e">
        <f t="shared" si="40"/>
        <v>#DIV/0!</v>
      </c>
      <c r="O223" s="51" t="e">
        <f t="shared" si="38"/>
        <v>#DIV/0!</v>
      </c>
      <c r="P223" s="49" t="e">
        <f>SUM((D202+D203+D204+D205+D206+D207+D208+D209+D210+D211+D212+D213+D214+D215+D216+D217+D218+D219+D220+D221+D222+D223+H202+H203+H204+H205+H206+H207+H208+H209+H210+H211+H212+H213+H214+H215+H216+H217+H218+H219+H220+H221+H222+H223)/(C202+C203+C204+C205+C206+C207+C208+C209+C210+C211+C212+C213+C214+C215+C216+C217+C218+C219+C220+C221+C222+C223+G202+G203+G204+G205+G206+G207+G208+G209+G210+G211+G212+G213+G214+G215+G216+G217+G218+G219+G220+G221+G222+G223))</f>
        <v>#DIV/0!</v>
      </c>
      <c r="Q223" s="50">
        <f>SUM((L201+L202+L203+L204+L205+L206+L207+L208+L209+L210+L211+L212+L213+L214+L215+L216+L217+L218+L219+L220+L221+L222+L223)/(K201+K202+K203+K204+K205+K206+K207+K208+K209+K210+K211+K212+K213+K214+K215+K216+K217+K218+K219+K220+K221+K222+K223))</f>
        <v>8</v>
      </c>
    </row>
    <row r="224" spans="1:17" ht="18" x14ac:dyDescent="0.25">
      <c r="A224" s="8"/>
      <c r="B224" s="12"/>
      <c r="C224" s="13"/>
      <c r="D224" s="13"/>
      <c r="E224" s="13"/>
      <c r="F224" s="13"/>
      <c r="G224" s="13"/>
      <c r="H224" s="13"/>
      <c r="I224" s="13"/>
      <c r="J224" s="13"/>
      <c r="K224" s="56">
        <f t="shared" si="36"/>
        <v>0</v>
      </c>
      <c r="L224" s="11">
        <f t="shared" si="36"/>
        <v>0</v>
      </c>
      <c r="M224" s="51" t="e">
        <f t="shared" si="37"/>
        <v>#DIV/0!</v>
      </c>
      <c r="N224" s="51" t="e">
        <f t="shared" si="40"/>
        <v>#DIV/0!</v>
      </c>
      <c r="O224" s="51" t="e">
        <f t="shared" si="38"/>
        <v>#DIV/0!</v>
      </c>
      <c r="P224" s="49" t="e">
        <f>SUM((D202+D203+D204+D205+D206+D207+D208+D209+D210+D211+D212+D213+D214+D215+D216+D217+D218+D219+D220+D221+D222+D223+D224+H202+H203+H204+H205+H206+H207+H208+H209+H210+H211+H212+H213+H214+H215+H216+H217+H218+H219+H220+H221+H222+H223+H224)/(C202+C203+C204+C205+C206+C207+C208+C209+C210+C211+C212+C213+C214+C215+C216+C217+C218+C219+C220+C221+C222+C223+C224+G202+G203+G204+G205+G206+G207+G208+G209+G210+G211+G212+G213+G214+G215+G216+G217+G218+G219+G220+G221+G222+G223+G224))</f>
        <v>#DIV/0!</v>
      </c>
      <c r="Q224" s="50">
        <f>SUM((L201+L202+L203+L204+L205+L206+L207+L208+L209+L210+L211+L212+L213+L214+L215+L216+L217+L218+L219+L220+L221+L222+L223+L224)/(K201+K202+K203+K204+K205+K206+K207+K208+K209+K210+K211+K212+K213+K214+K215+K216+K217+K218+K219+K220+K221+K222+K223+K224))</f>
        <v>8</v>
      </c>
    </row>
    <row r="225" spans="1:17" ht="18" x14ac:dyDescent="0.25">
      <c r="A225" s="8"/>
      <c r="B225" s="12"/>
      <c r="C225" s="13"/>
      <c r="D225" s="13"/>
      <c r="E225" s="13"/>
      <c r="F225" s="13"/>
      <c r="G225" s="13"/>
      <c r="H225" s="13"/>
      <c r="I225" s="13"/>
      <c r="J225" s="13"/>
      <c r="K225" s="56">
        <f t="shared" si="36"/>
        <v>0</v>
      </c>
      <c r="L225" s="11">
        <f t="shared" si="36"/>
        <v>0</v>
      </c>
      <c r="M225" s="51" t="e">
        <f t="shared" si="37"/>
        <v>#DIV/0!</v>
      </c>
      <c r="N225" s="51" t="e">
        <f t="shared" si="40"/>
        <v>#DIV/0!</v>
      </c>
      <c r="O225" s="51" t="e">
        <f t="shared" si="38"/>
        <v>#DIV/0!</v>
      </c>
      <c r="P225" s="49" t="e">
        <f>SUM((D202+D203+D204+D205+D206+D207+D208+D209+D210+D211+D212+D213+D214+D215+D216+D217+D218+D219+D220+D221+D222+D223+D224+D225+H202+H203+H204+H205+H206+H207+H208+H209+H210+H211+H212+H213+H214+H215+H216+H217+H218+H219+H220+H221+H222+H223+H224+H225)/(C202+C203+C204+C205+C206+C207+C208+C209+C210+C211+C212+C213+C214+C215+C216+C217+C218+C219+C220+C221+C222+C223+C224+C225+G202+G203+G204+G205+G206+G207+G208+G209+G210+G211+G212+G213+G214+G215+G216+G217+G218+G219+G220+G221+G222+G223+G224+G225))</f>
        <v>#DIV/0!</v>
      </c>
      <c r="Q225" s="50">
        <f>SUM((L201+L202+L203+L204+L205+L206+L207+L208+L209+L210+L211+L212+L213+L214+L215+L216+L217+L218+L219+L220+L221+L222+L223+L224+L225)/(K201+K202+K203+K204+K205+K206+K207+K208+K209+K210+K211+K212+K213+K214+K215+K216+K217+K218+K219+K220+K221+K222+K223+K224+K225))</f>
        <v>8</v>
      </c>
    </row>
    <row r="226" spans="1:17" ht="18" x14ac:dyDescent="0.25">
      <c r="A226" s="8"/>
      <c r="B226" s="12"/>
      <c r="C226" s="13"/>
      <c r="D226" s="13"/>
      <c r="E226" s="13"/>
      <c r="F226" s="13"/>
      <c r="G226" s="13"/>
      <c r="H226" s="13"/>
      <c r="I226" s="13"/>
      <c r="J226" s="13"/>
      <c r="K226" s="56">
        <f t="shared" si="36"/>
        <v>0</v>
      </c>
      <c r="L226" s="11">
        <f t="shared" si="36"/>
        <v>0</v>
      </c>
      <c r="M226" s="51" t="e">
        <f t="shared" si="37"/>
        <v>#DIV/0!</v>
      </c>
      <c r="N226" s="51" t="e">
        <f t="shared" si="40"/>
        <v>#DIV/0!</v>
      </c>
      <c r="O226" s="51" t="e">
        <f t="shared" si="38"/>
        <v>#DIV/0!</v>
      </c>
      <c r="P226" s="49" t="e">
        <f>SUM((D202+D203+D204+D205+D206+D207+D208+D209+D210+D211+D212+D213+D214+D215+D216+D217+D218+D219+D220+D221+D222+D223+D224+D225+D226+H202+H203+H204+H205+H206+H207+H208+H209+H210+H211+H212+H213+H214+H215+H216+H217+H218+H219+H220+H221+H222+H223+H224+H225+H226)/(C202+C203+C204+C205+C206+C207+C208+C209+C210+C211+C212+C213+C214+C215+C216+C217+C218+C219+C220+C221+C222+C223+C224+C225+C226+G202+G203+G204+G205+G206+G207+G208+G209+G210+G211+G212+G213+G214+G215+G216+G217+G218+G219+G220+G221+G222+G223+G224+G225+G226))</f>
        <v>#DIV/0!</v>
      </c>
      <c r="Q226" s="50">
        <f>SUM((L201+L202+L203+L204+L205+L206+L207+L208+L209+L210+L211+L212+L213+L214+L215+L216+L217+L218+L219+L220+L221+L222+L223+L224+L225+L226)/(K201+K202+K203+K204+K205+K206+K207+K208+K209+K210+K211+K212+K213+K214+K215+K216+K217+K218+K219+K220+K221+K222+K223+K224+K225+K226))</f>
        <v>8</v>
      </c>
    </row>
    <row r="227" spans="1:17" ht="18" x14ac:dyDescent="0.25">
      <c r="A227" s="8"/>
      <c r="B227" s="15"/>
      <c r="C227" s="13"/>
      <c r="D227" s="13"/>
      <c r="E227" s="13"/>
      <c r="F227" s="13"/>
      <c r="G227" s="13"/>
      <c r="H227" s="13"/>
      <c r="I227" s="13"/>
      <c r="J227" s="13"/>
      <c r="K227" s="56">
        <f t="shared" si="36"/>
        <v>0</v>
      </c>
      <c r="L227" s="11">
        <f t="shared" si="36"/>
        <v>0</v>
      </c>
      <c r="M227" s="51" t="e">
        <f t="shared" si="37"/>
        <v>#DIV/0!</v>
      </c>
      <c r="N227" s="51" t="e">
        <f t="shared" si="40"/>
        <v>#DIV/0!</v>
      </c>
      <c r="O227" s="51" t="e">
        <f t="shared" si="38"/>
        <v>#DIV/0!</v>
      </c>
      <c r="P227" s="49" t="e">
        <f>SUM((D202+D203+D204+D205+D206+D207+D208+D209+D210+D211+D212+D213+D214+D215+D216+D217+D218+D219+D220+D221+D222+D223+D224+D225+D226+D227+H202+H203+H204+H205+H206+H207+H208+H209+H210+H211+H212+H213+H214+H215+H216+H217+H218+H219+H220+H221+H222+H223+H224+H225+H226+H227)/(C202+C203+C204+C205+C206+C207+C208+C209+C210+C211+C212+C213+C214+C215+C216+C217+C218+C219+C220+C221+C222+C223+C224+C225+C226+C227+G202+G203+G204+G205+G206+G207+G208+G209+G210+G211+G212+G213+G214+G215+G216+G217+G218+G219+G220+G221+G222+G223+G224+G225+G226+G227))</f>
        <v>#DIV/0!</v>
      </c>
      <c r="Q227" s="50">
        <f>SUM((L201+L202+L203+L204+L205+L206+L207+L208+L209+L210+L211+L212+L213+L214+L215+L216+L217+L218+L219+L220+L221+L222+L223+L224+L225+L226+L227)/(K201+K202+K203+K204+K205+K206+K207+K208+K209+K210+K211+K212+K213+K214+K215+K216+K217+K218+K219+K220+K221+K222+K223+K224+K225+K226+K227))</f>
        <v>8</v>
      </c>
    </row>
    <row r="228" spans="1:17" ht="18" x14ac:dyDescent="0.25">
      <c r="A228" s="8"/>
      <c r="B228" s="15"/>
      <c r="C228" s="13"/>
      <c r="D228" s="13"/>
      <c r="E228" s="13"/>
      <c r="F228" s="13"/>
      <c r="G228" s="13"/>
      <c r="H228" s="13"/>
      <c r="I228" s="13"/>
      <c r="J228" s="13"/>
      <c r="K228" s="56">
        <f t="shared" si="36"/>
        <v>0</v>
      </c>
      <c r="L228" s="11">
        <f t="shared" si="36"/>
        <v>0</v>
      </c>
      <c r="M228" s="51" t="e">
        <f t="shared" si="37"/>
        <v>#DIV/0!</v>
      </c>
      <c r="N228" s="51" t="e">
        <f t="shared" si="40"/>
        <v>#DIV/0!</v>
      </c>
      <c r="O228" s="51" t="e">
        <f t="shared" si="38"/>
        <v>#DIV/0!</v>
      </c>
      <c r="P228" s="49" t="e">
        <f>SUM((D202+D203+D204+D205+D206+D207+D208+D209+D210+D211+D212+D213+D214+D215+D216+D217+D218+D219+D220+D221+D222+D223+D224+D225+D226+D227+D228+H202+H203+H204+H205+H206+H207+H208+H209+H210+H211+H212+H213+H214+H215+H216+H217+H218+H219+H220+H221+H222+H223+H224+H225+H226+H227+H228)/(C202+C203+C204+C205+C206+C207+C208+C209+C210+C211+C212+C213+C214+C215+C216+C217+C218+C219+C220+C221+C222+C223+C224+C225+C226+C227+C228+G202+G203+G204+G205+G206+G207+G208+G209+G210+G211+G212+G213+G214+G215+G216+G217+G218+G219+G220+G221+G222+G223+G224+G225+G226+G227+G228))</f>
        <v>#DIV/0!</v>
      </c>
      <c r="Q228" s="50">
        <f>SUM((L201+L202+L203+L204+L205+L206+L207+L208+L209+L210+L211+L212+L213+L214+L215+L216+L217+L218+L219+L220+L221+L222+L223+L224+L225+L226+L227+L228)/(K201+K202+K203+K204+K205+K206+K207+K208+K209+K210+K211+K212+K213+K214+K215+K216+K217+K218+K219+K220+K221+K222+K223+K224+K225+K226+K227+K228))</f>
        <v>8</v>
      </c>
    </row>
    <row r="229" spans="1:17" ht="18" x14ac:dyDescent="0.25">
      <c r="A229" s="8"/>
      <c r="B229" s="8"/>
      <c r="C229" s="16"/>
      <c r="D229" s="16"/>
      <c r="E229" s="16"/>
      <c r="F229" s="16"/>
      <c r="G229" s="16"/>
      <c r="H229" s="16"/>
      <c r="I229" s="16"/>
      <c r="J229" s="16"/>
      <c r="K229" s="67"/>
      <c r="L229" s="8"/>
      <c r="M229" s="46"/>
      <c r="N229" s="46"/>
      <c r="O229" s="46"/>
      <c r="P229" s="46"/>
      <c r="Q229" s="48"/>
    </row>
    <row r="230" spans="1:17" ht="18.75" thickBot="1" x14ac:dyDescent="0.3">
      <c r="A230" s="8"/>
      <c r="B230" s="8"/>
      <c r="C230" s="14"/>
      <c r="D230" s="14"/>
      <c r="E230" s="14"/>
      <c r="F230" s="14"/>
      <c r="G230" s="14"/>
      <c r="H230" s="14"/>
      <c r="I230" s="14"/>
      <c r="J230" s="14"/>
      <c r="K230" s="67"/>
      <c r="L230" s="8"/>
      <c r="M230" s="46"/>
      <c r="N230" s="46"/>
      <c r="O230" s="46"/>
      <c r="P230" s="46"/>
      <c r="Q230" s="48"/>
    </row>
    <row r="231" spans="1:17" ht="19.5" thickTop="1" thickBot="1" x14ac:dyDescent="0.3">
      <c r="A231" s="17" t="s">
        <v>18</v>
      </c>
      <c r="B231" s="19"/>
      <c r="C231" s="70">
        <f>Q228</f>
        <v>8</v>
      </c>
      <c r="D231" s="20"/>
      <c r="E231" s="20">
        <f>COUNTA(E202:E228)</f>
        <v>0</v>
      </c>
      <c r="F231" s="20">
        <f t="shared" ref="F231:J231" si="41">COUNTA(F202:F228)</f>
        <v>0</v>
      </c>
      <c r="G231" s="20"/>
      <c r="H231" s="20"/>
      <c r="I231" s="20">
        <f t="shared" si="41"/>
        <v>0</v>
      </c>
      <c r="J231" s="20">
        <f t="shared" si="41"/>
        <v>0</v>
      </c>
      <c r="K231" s="68">
        <f>SUM(K201:K228)</f>
        <v>62.625</v>
      </c>
      <c r="L231" s="68">
        <f>SUM(L201:L228)</f>
        <v>501</v>
      </c>
      <c r="M231" s="52"/>
      <c r="N231" s="52"/>
      <c r="O231" s="53"/>
      <c r="P231" s="53"/>
      <c r="Q231" s="48"/>
    </row>
    <row r="232" spans="1:17" ht="18" x14ac:dyDescent="0.25">
      <c r="A232" s="5"/>
      <c r="B232" s="18"/>
      <c r="C232" s="23"/>
      <c r="D232" s="16"/>
      <c r="E232" s="16"/>
      <c r="F232" s="16"/>
      <c r="G232" s="24"/>
      <c r="H232" s="16"/>
      <c r="I232" s="16"/>
      <c r="J232" s="16"/>
      <c r="K232" s="69"/>
      <c r="L232" s="5"/>
      <c r="M232" s="48"/>
      <c r="N232" s="48"/>
      <c r="O232" s="48"/>
      <c r="P232" s="48"/>
      <c r="Q232" s="48"/>
    </row>
    <row r="233" spans="1:17" ht="18" x14ac:dyDescent="0.25">
      <c r="A233" s="5"/>
      <c r="B233" s="28"/>
      <c r="C233" s="23"/>
      <c r="D233" s="16"/>
      <c r="E233" s="16"/>
      <c r="F233" s="16"/>
      <c r="G233" s="24"/>
      <c r="H233" s="16"/>
      <c r="I233" s="16"/>
      <c r="J233" s="16"/>
      <c r="K233" s="69"/>
      <c r="L233" s="5"/>
      <c r="M233" s="48"/>
      <c r="N233" s="48"/>
      <c r="O233" s="48"/>
      <c r="P233" s="48"/>
      <c r="Q233" s="48"/>
    </row>
    <row r="234" spans="1:17" ht="18" x14ac:dyDescent="0.25">
      <c r="A234" s="5"/>
      <c r="B234" s="9" t="s">
        <v>16</v>
      </c>
      <c r="C234" s="55">
        <f>SUM(D234/8)</f>
        <v>62.625</v>
      </c>
      <c r="D234" s="10">
        <v>501</v>
      </c>
      <c r="E234" s="10"/>
      <c r="F234" s="10"/>
      <c r="G234" s="10"/>
      <c r="H234" s="10"/>
      <c r="I234" s="10"/>
      <c r="J234" s="10"/>
      <c r="K234" s="56">
        <f>C234</f>
        <v>62.625</v>
      </c>
      <c r="L234" s="11">
        <v>501</v>
      </c>
      <c r="M234" s="49">
        <f>SUM(D234/C234)</f>
        <v>8</v>
      </c>
      <c r="N234" s="46" t="e">
        <f>SUM(H234/G234)</f>
        <v>#DIV/0!</v>
      </c>
      <c r="O234" s="49">
        <f>SUM(L234/K234)</f>
        <v>8</v>
      </c>
      <c r="P234" s="49">
        <f>SUM((D234+H234)/(C234+G234))</f>
        <v>8</v>
      </c>
      <c r="Q234" s="50">
        <f>SUM(L234/K234)</f>
        <v>8</v>
      </c>
    </row>
    <row r="235" spans="1:17" ht="18" x14ac:dyDescent="0.25">
      <c r="A235" s="8"/>
      <c r="B235" s="12">
        <v>46282</v>
      </c>
      <c r="C235" s="13"/>
      <c r="D235" s="13"/>
      <c r="E235" s="13"/>
      <c r="F235" s="13"/>
      <c r="G235" s="13"/>
      <c r="H235" s="13"/>
      <c r="I235" s="13"/>
      <c r="J235" s="13"/>
      <c r="K235" s="56">
        <f>SUM(C235+G235)</f>
        <v>0</v>
      </c>
      <c r="L235" s="11">
        <f>SUM(D235+H235)</f>
        <v>0</v>
      </c>
      <c r="M235" s="51" t="e">
        <f>SUM(D235/C235)</f>
        <v>#DIV/0!</v>
      </c>
      <c r="N235" s="51" t="e">
        <f>SUM(H235/G235)</f>
        <v>#DIV/0!</v>
      </c>
      <c r="O235" s="51" t="e">
        <f>SUM(L235/K235)</f>
        <v>#DIV/0!</v>
      </c>
      <c r="P235" s="49" t="e">
        <f>SUM((D235+H235)/(C235+G235))</f>
        <v>#DIV/0!</v>
      </c>
      <c r="Q235" s="50">
        <f>SUM((L234+L235)/(K234+K235))</f>
        <v>8</v>
      </c>
    </row>
    <row r="236" spans="1:17" ht="18" x14ac:dyDescent="0.25">
      <c r="A236" s="8"/>
      <c r="B236" s="12">
        <f>SUM(B235+7)</f>
        <v>46289</v>
      </c>
      <c r="C236" s="13"/>
      <c r="D236" s="13"/>
      <c r="E236" s="13"/>
      <c r="F236" s="13"/>
      <c r="G236" s="13"/>
      <c r="H236" s="13"/>
      <c r="I236" s="13"/>
      <c r="J236" s="13"/>
      <c r="K236" s="56">
        <f t="shared" ref="K236:L261" si="42">SUM(C236+G236)</f>
        <v>0</v>
      </c>
      <c r="L236" s="11">
        <f t="shared" si="42"/>
        <v>0</v>
      </c>
      <c r="M236" s="51" t="e">
        <f t="shared" ref="M236:M261" si="43">SUM(D236/C236)</f>
        <v>#DIV/0!</v>
      </c>
      <c r="N236" s="51" t="e">
        <f>SUM(H236/G236)</f>
        <v>#DIV/0!</v>
      </c>
      <c r="O236" s="51" t="e">
        <f t="shared" ref="O236:O261" si="44">SUM(L236/K236)</f>
        <v>#DIV/0!</v>
      </c>
      <c r="P236" s="49" t="e">
        <f>SUM((D235+D236+H235+H236)/(C235+C236+G235+G236))</f>
        <v>#DIV/0!</v>
      </c>
      <c r="Q236" s="50">
        <f>SUM((L234+L235+L236)/(K234+K235+K236))</f>
        <v>8</v>
      </c>
    </row>
    <row r="237" spans="1:17" ht="18" x14ac:dyDescent="0.25">
      <c r="A237" s="8"/>
      <c r="B237" s="12">
        <f t="shared" ref="B237:B252" si="45">SUM(B236+7)</f>
        <v>46296</v>
      </c>
      <c r="C237" s="13"/>
      <c r="D237" s="13"/>
      <c r="E237" s="13"/>
      <c r="F237" s="13"/>
      <c r="G237" s="13"/>
      <c r="H237" s="13"/>
      <c r="I237" s="13"/>
      <c r="J237" s="13"/>
      <c r="K237" s="56">
        <f t="shared" si="42"/>
        <v>0</v>
      </c>
      <c r="L237" s="11">
        <f t="shared" si="42"/>
        <v>0</v>
      </c>
      <c r="M237" s="51" t="e">
        <f t="shared" si="43"/>
        <v>#DIV/0!</v>
      </c>
      <c r="N237" s="51" t="e">
        <f t="shared" ref="N237:N261" si="46">SUM(H237/G237)</f>
        <v>#DIV/0!</v>
      </c>
      <c r="O237" s="51" t="e">
        <f t="shared" si="44"/>
        <v>#DIV/0!</v>
      </c>
      <c r="P237" s="49" t="e">
        <f>SUM((D235+D236+D237+H235+H236+H237)/(C235+C236+C237+G235+G236+G237))</f>
        <v>#DIV/0!</v>
      </c>
      <c r="Q237" s="50">
        <f>SUM((L234+L235+L236+L237)/(K234+K235+K236+K237))</f>
        <v>8</v>
      </c>
    </row>
    <row r="238" spans="1:17" ht="18" x14ac:dyDescent="0.25">
      <c r="A238" s="8"/>
      <c r="B238" s="12">
        <f t="shared" si="45"/>
        <v>46303</v>
      </c>
      <c r="C238" s="13"/>
      <c r="D238" s="13"/>
      <c r="E238" s="13"/>
      <c r="F238" s="13"/>
      <c r="G238" s="13"/>
      <c r="H238" s="13"/>
      <c r="I238" s="13"/>
      <c r="J238" s="13"/>
      <c r="K238" s="56">
        <f t="shared" si="42"/>
        <v>0</v>
      </c>
      <c r="L238" s="11">
        <f t="shared" si="42"/>
        <v>0</v>
      </c>
      <c r="M238" s="51" t="e">
        <f t="shared" si="43"/>
        <v>#DIV/0!</v>
      </c>
      <c r="N238" s="51" t="e">
        <f t="shared" si="46"/>
        <v>#DIV/0!</v>
      </c>
      <c r="O238" s="51" t="e">
        <f t="shared" si="44"/>
        <v>#DIV/0!</v>
      </c>
      <c r="P238" s="49" t="e">
        <f>SUM((D235+D236+D237+D238+H235+H236+H237+H238)/(C235+C236+C237+C238+G235+G236+G237+G238))</f>
        <v>#DIV/0!</v>
      </c>
      <c r="Q238" s="50">
        <f>SUM((L234+L235+L236+L237+L238)/(K234+K235+K236+K237+K238))</f>
        <v>8</v>
      </c>
    </row>
    <row r="239" spans="1:17" ht="18" x14ac:dyDescent="0.25">
      <c r="A239" s="8"/>
      <c r="B239" s="12">
        <f t="shared" si="45"/>
        <v>46310</v>
      </c>
      <c r="C239" s="13"/>
      <c r="D239" s="13"/>
      <c r="E239" s="13"/>
      <c r="F239" s="13"/>
      <c r="G239" s="13"/>
      <c r="H239" s="13"/>
      <c r="I239" s="13"/>
      <c r="J239" s="13"/>
      <c r="K239" s="56">
        <f t="shared" si="42"/>
        <v>0</v>
      </c>
      <c r="L239" s="11">
        <f t="shared" si="42"/>
        <v>0</v>
      </c>
      <c r="M239" s="51" t="e">
        <f t="shared" si="43"/>
        <v>#DIV/0!</v>
      </c>
      <c r="N239" s="51" t="e">
        <f t="shared" si="46"/>
        <v>#DIV/0!</v>
      </c>
      <c r="O239" s="51" t="e">
        <f t="shared" si="44"/>
        <v>#DIV/0!</v>
      </c>
      <c r="P239" s="49" t="e">
        <f>SUM((D235+D236+D237+D238+D239+H235+H236+H237+H238+H239)/(C235+C236+C237+C238+C239+G235+G236+G237+G238+G239))</f>
        <v>#DIV/0!</v>
      </c>
      <c r="Q239" s="50">
        <f>SUM((L234+L235+L236+L237+L238+L239)/(K234+K235+K236+K237+K238+K239))</f>
        <v>8</v>
      </c>
    </row>
    <row r="240" spans="1:17" ht="18" x14ac:dyDescent="0.25">
      <c r="A240" s="8"/>
      <c r="B240" s="12">
        <f t="shared" si="45"/>
        <v>46317</v>
      </c>
      <c r="C240" s="13"/>
      <c r="D240" s="13"/>
      <c r="E240" s="13"/>
      <c r="F240" s="13"/>
      <c r="G240" s="13"/>
      <c r="H240" s="13"/>
      <c r="I240" s="13"/>
      <c r="J240" s="13"/>
      <c r="K240" s="56">
        <f t="shared" si="42"/>
        <v>0</v>
      </c>
      <c r="L240" s="11">
        <f t="shared" si="42"/>
        <v>0</v>
      </c>
      <c r="M240" s="51" t="e">
        <f t="shared" si="43"/>
        <v>#DIV/0!</v>
      </c>
      <c r="N240" s="51" t="e">
        <f t="shared" si="46"/>
        <v>#DIV/0!</v>
      </c>
      <c r="O240" s="51" t="e">
        <f t="shared" si="44"/>
        <v>#DIV/0!</v>
      </c>
      <c r="P240" s="49" t="e">
        <f>SUM((D235+D236+D237+D238+D239+D240+H235+H236+H237+H238+H239+H240)/(C235+C236+C237+C238+C239+C240+G235+G236+G237+G238+G239+G240))</f>
        <v>#DIV/0!</v>
      </c>
      <c r="Q240" s="50">
        <f>SUM((L234+L235+L236+L237+L238+L239+L240)/(K234+K235+K236+K237+K238+K239+K240))</f>
        <v>8</v>
      </c>
    </row>
    <row r="241" spans="1:17" ht="18" x14ac:dyDescent="0.25">
      <c r="A241" s="8"/>
      <c r="B241" s="12">
        <f t="shared" si="45"/>
        <v>46324</v>
      </c>
      <c r="C241" s="13"/>
      <c r="D241" s="13"/>
      <c r="E241" s="13"/>
      <c r="F241" s="13"/>
      <c r="G241" s="13"/>
      <c r="H241" s="13"/>
      <c r="I241" s="13"/>
      <c r="J241" s="13"/>
      <c r="K241" s="56">
        <f t="shared" si="42"/>
        <v>0</v>
      </c>
      <c r="L241" s="11">
        <f t="shared" si="42"/>
        <v>0</v>
      </c>
      <c r="M241" s="51" t="e">
        <f t="shared" si="43"/>
        <v>#DIV/0!</v>
      </c>
      <c r="N241" s="51" t="e">
        <f t="shared" si="46"/>
        <v>#DIV/0!</v>
      </c>
      <c r="O241" s="51" t="e">
        <f t="shared" si="44"/>
        <v>#DIV/0!</v>
      </c>
      <c r="P241" s="49" t="e">
        <f>SUM((D235+D236+D237+D238+D239+D240+D241+H235+H236+H237+H238+H239+H240+H241)/(C235+C236+C237+C238+C239+C240+C241+G235+G236+G237+G238+G239+G240+G241))</f>
        <v>#DIV/0!</v>
      </c>
      <c r="Q241" s="50">
        <f>SUM((L234+L235+L236+L237+L238+L239+L240+L241)/(K234+K235+K236+K237+K238+K239+K240+K241))</f>
        <v>8</v>
      </c>
    </row>
    <row r="242" spans="1:17" ht="18" x14ac:dyDescent="0.25">
      <c r="A242" s="8"/>
      <c r="B242" s="12">
        <f t="shared" si="45"/>
        <v>46331</v>
      </c>
      <c r="C242" s="13"/>
      <c r="D242" s="13"/>
      <c r="E242" s="13"/>
      <c r="F242" s="13"/>
      <c r="G242" s="13"/>
      <c r="H242" s="13"/>
      <c r="I242" s="13"/>
      <c r="J242" s="13"/>
      <c r="K242" s="56">
        <f t="shared" si="42"/>
        <v>0</v>
      </c>
      <c r="L242" s="11">
        <f t="shared" si="42"/>
        <v>0</v>
      </c>
      <c r="M242" s="51" t="e">
        <f t="shared" si="43"/>
        <v>#DIV/0!</v>
      </c>
      <c r="N242" s="51" t="e">
        <f t="shared" si="46"/>
        <v>#DIV/0!</v>
      </c>
      <c r="O242" s="51" t="e">
        <f t="shared" si="44"/>
        <v>#DIV/0!</v>
      </c>
      <c r="P242" s="49" t="e">
        <f>SUM((D235+D236+D237+D238+D239+D240+D241+D242+H235+H236+H237+H238+H239+H240+H241+H242)/(C235+C236+C237+C238+C239+C240+C241+C242+G235+G236+G237+G238+G239+G240+G241+G242))</f>
        <v>#DIV/0!</v>
      </c>
      <c r="Q242" s="50">
        <f>SUM((L234+L235+L236+L237+L238+L239+L240+L241+L242)/(K234+K235+K236+K237+K238+K239+K240+K241+K242))</f>
        <v>8</v>
      </c>
    </row>
    <row r="243" spans="1:17" ht="18" x14ac:dyDescent="0.25">
      <c r="A243" s="8"/>
      <c r="B243" s="12">
        <f t="shared" si="45"/>
        <v>46338</v>
      </c>
      <c r="C243" s="13"/>
      <c r="D243" s="13"/>
      <c r="E243" s="13"/>
      <c r="F243" s="13"/>
      <c r="G243" s="13"/>
      <c r="H243" s="13"/>
      <c r="I243" s="13"/>
      <c r="J243" s="13"/>
      <c r="K243" s="56">
        <f t="shared" si="42"/>
        <v>0</v>
      </c>
      <c r="L243" s="11">
        <f t="shared" si="42"/>
        <v>0</v>
      </c>
      <c r="M243" s="51" t="e">
        <f t="shared" si="43"/>
        <v>#DIV/0!</v>
      </c>
      <c r="N243" s="51" t="e">
        <f t="shared" si="46"/>
        <v>#DIV/0!</v>
      </c>
      <c r="O243" s="51" t="e">
        <f t="shared" si="44"/>
        <v>#DIV/0!</v>
      </c>
      <c r="P243" s="49" t="e">
        <f>SUM((D235+D236+D237+D238+D239+D240+D241+D242+D243+H235+H236+H237+H238+H239+H240+H241+H242+H243)/(C235+C236+C237+C238+C239+C240+C241+C242+C243+G235+G236+G237+G238+G239+G240+G241+G242+G243))</f>
        <v>#DIV/0!</v>
      </c>
      <c r="Q243" s="50">
        <f>SUM((L234+L235+L236+L237+L238+L239+L240+L241+L242+L243)/(K234+K235+K236+K237+K238+K239+K240+K241+K242+K243))</f>
        <v>8</v>
      </c>
    </row>
    <row r="244" spans="1:17" ht="18" x14ac:dyDescent="0.25">
      <c r="A244" s="8"/>
      <c r="B244" s="12">
        <f t="shared" si="45"/>
        <v>46345</v>
      </c>
      <c r="C244" s="13"/>
      <c r="D244" s="13"/>
      <c r="E244" s="13"/>
      <c r="F244" s="13"/>
      <c r="G244" s="13"/>
      <c r="H244" s="13"/>
      <c r="I244" s="13"/>
      <c r="J244" s="13"/>
      <c r="K244" s="56">
        <f t="shared" si="42"/>
        <v>0</v>
      </c>
      <c r="L244" s="11">
        <f t="shared" si="42"/>
        <v>0</v>
      </c>
      <c r="M244" s="51" t="e">
        <f t="shared" si="43"/>
        <v>#DIV/0!</v>
      </c>
      <c r="N244" s="51" t="e">
        <f t="shared" si="46"/>
        <v>#DIV/0!</v>
      </c>
      <c r="O244" s="51" t="e">
        <f t="shared" si="44"/>
        <v>#DIV/0!</v>
      </c>
      <c r="P244" s="49" t="e">
        <f>SUM((D235+D236+D237+D238+D239+D240+D241+D242+D243+D244+H235+H236+H237+H238+H239+H240+H241+H242+H243+H244)/(C235+C236+C237+C238+C239+C240+C241+C242+C243+C244+G235+G236+G237+G238+G239+G240+G241+G242+G243+G244))</f>
        <v>#DIV/0!</v>
      </c>
      <c r="Q244" s="50">
        <f>SUM((L234+L235+L236+L237+L238+L239+L240+L241+L242+L243+L244)/(K234+K235+K236+K237+K238+K239+K240+K241+K242+K243+K244))</f>
        <v>8</v>
      </c>
    </row>
    <row r="245" spans="1:17" ht="18" x14ac:dyDescent="0.25">
      <c r="A245" s="8"/>
      <c r="B245" s="12">
        <f t="shared" si="45"/>
        <v>46352</v>
      </c>
      <c r="C245" s="13"/>
      <c r="D245" s="13"/>
      <c r="E245" s="13"/>
      <c r="F245" s="13"/>
      <c r="G245" s="13"/>
      <c r="H245" s="13"/>
      <c r="I245" s="13"/>
      <c r="J245" s="13"/>
      <c r="K245" s="56">
        <f t="shared" si="42"/>
        <v>0</v>
      </c>
      <c r="L245" s="11">
        <f t="shared" si="42"/>
        <v>0</v>
      </c>
      <c r="M245" s="51" t="e">
        <f t="shared" si="43"/>
        <v>#DIV/0!</v>
      </c>
      <c r="N245" s="51" t="e">
        <f t="shared" si="46"/>
        <v>#DIV/0!</v>
      </c>
      <c r="O245" s="51" t="e">
        <f t="shared" si="44"/>
        <v>#DIV/0!</v>
      </c>
      <c r="P245" s="49" t="e">
        <f>SUM((D235+D236+D237+D238+D239+D240+D241+D242+D243+D244+D245+H235+H236+H237+H238+H239+H240+H241+H242+H243+H244+H245)/(C235+C236+C237+C238+C239+C240+C241+C242+C243+C244+C245+G235+G236+G237+G238+G239+G240+G241+G242+G243+G244+G245))</f>
        <v>#DIV/0!</v>
      </c>
      <c r="Q245" s="50">
        <f>SUM((L234+L235+L236+L237+L238+L239+L240+L241+L242+L243+L244+L245)/(K234+K235+K236+K237+K238+K239+K240+K241+K242+K243+K244+K245))</f>
        <v>8</v>
      </c>
    </row>
    <row r="246" spans="1:17" ht="18" x14ac:dyDescent="0.25">
      <c r="A246" s="8"/>
      <c r="B246" s="12">
        <f t="shared" si="45"/>
        <v>46359</v>
      </c>
      <c r="C246" s="13"/>
      <c r="D246" s="13"/>
      <c r="E246" s="13"/>
      <c r="F246" s="13"/>
      <c r="G246" s="13"/>
      <c r="H246" s="13"/>
      <c r="I246" s="13"/>
      <c r="J246" s="13"/>
      <c r="K246" s="56">
        <f t="shared" si="42"/>
        <v>0</v>
      </c>
      <c r="L246" s="11">
        <f t="shared" si="42"/>
        <v>0</v>
      </c>
      <c r="M246" s="51" t="e">
        <f t="shared" si="43"/>
        <v>#DIV/0!</v>
      </c>
      <c r="N246" s="51" t="e">
        <f t="shared" si="46"/>
        <v>#DIV/0!</v>
      </c>
      <c r="O246" s="51" t="e">
        <f t="shared" si="44"/>
        <v>#DIV/0!</v>
      </c>
      <c r="P246" s="49" t="e">
        <f>SUM((D235+D236+D237+D238+D239+D240+D241+D242+D243+D244+D245+D246+H235+H236+H237+H238+H239+H240+H241+H242+H243+H244+H245+H246)/(C235+C236+C237+C238+C239+C240+C241+C242+C243+C244+C245+C246+G235+G236+G237+G238+G239+G240+G241+G242+G243+G244+G245+G246))</f>
        <v>#DIV/0!</v>
      </c>
      <c r="Q246" s="50">
        <f>SUM((L234+L235+L236+L237+L238+L239+L240+L241+L242+L243+L244+L245+L246)/(K234+K235+K236+K237+K238+K239+K240+K241+K242+K243+K244+K245+K246))</f>
        <v>8</v>
      </c>
    </row>
    <row r="247" spans="1:17" ht="18" x14ac:dyDescent="0.25">
      <c r="A247" s="8"/>
      <c r="B247" s="12">
        <f t="shared" si="45"/>
        <v>46366</v>
      </c>
      <c r="C247" s="13"/>
      <c r="D247" s="13"/>
      <c r="E247" s="13"/>
      <c r="F247" s="13"/>
      <c r="G247" s="13"/>
      <c r="H247" s="13"/>
      <c r="I247" s="13"/>
      <c r="J247" s="13"/>
      <c r="K247" s="56">
        <f t="shared" si="42"/>
        <v>0</v>
      </c>
      <c r="L247" s="11">
        <f t="shared" si="42"/>
        <v>0</v>
      </c>
      <c r="M247" s="51" t="e">
        <f t="shared" si="43"/>
        <v>#DIV/0!</v>
      </c>
      <c r="N247" s="51" t="e">
        <f t="shared" si="46"/>
        <v>#DIV/0!</v>
      </c>
      <c r="O247" s="51" t="e">
        <f t="shared" si="44"/>
        <v>#DIV/0!</v>
      </c>
      <c r="P247" s="49" t="e">
        <f>SUM((D235+D236+D237+D238+D239+D240+D241+D242+D243+D244+D245+D246+D247+H235+H236+H237+H238+H239+H240+H241+H242+H243+H244+H245+H246+H247)/(C235+C236+C237+C238+C239+C240+C241+C242+C243+C244+C245+C246+C247+G235+G236+G237+G238+G239+G240+G241+G242+G243+G244+G245+G246+G247))</f>
        <v>#DIV/0!</v>
      </c>
      <c r="Q247" s="50">
        <f>SUM((L234+L235+L236+L237+L238+L239+L240+L241+L242+L243+L244+L245+L246+L247)/(K234+K235+K236+K237+K238+K239+K240+K241+K242+K243+K244+K245+K246+K247))</f>
        <v>8</v>
      </c>
    </row>
    <row r="248" spans="1:17" ht="18" x14ac:dyDescent="0.25">
      <c r="A248" s="8"/>
      <c r="B248" s="12">
        <f t="shared" si="45"/>
        <v>46373</v>
      </c>
      <c r="C248" s="13"/>
      <c r="D248" s="13"/>
      <c r="E248" s="13"/>
      <c r="F248" s="13"/>
      <c r="G248" s="13"/>
      <c r="H248" s="13"/>
      <c r="I248" s="13"/>
      <c r="J248" s="13"/>
      <c r="K248" s="56">
        <f t="shared" si="42"/>
        <v>0</v>
      </c>
      <c r="L248" s="11">
        <f t="shared" si="42"/>
        <v>0</v>
      </c>
      <c r="M248" s="51" t="e">
        <f t="shared" si="43"/>
        <v>#DIV/0!</v>
      </c>
      <c r="N248" s="51" t="e">
        <f t="shared" si="46"/>
        <v>#DIV/0!</v>
      </c>
      <c r="O248" s="51" t="e">
        <f t="shared" si="44"/>
        <v>#DIV/0!</v>
      </c>
      <c r="P248" s="49" t="e">
        <f>SUM((D235+D236+D237+D238+D239+D240+D241+D242+D243+D244+D245+D246+D247+D248+H235+H236+H237+H238+H239+H240+H241+H242+H243+H244+H245+H246+H247+H248)/(C235+C236+C237+C238+C239+C240+C241+C242+C243+C244+C245+C246+C247+C248+G235+G236+G237+G238+G239+G240+G241+G242+G243+G244+G245+G246+G247+G248))</f>
        <v>#DIV/0!</v>
      </c>
      <c r="Q248" s="50">
        <f>SUM((L234+L235+L236+L237+L238+L239+L240+L241+L242+L243+L244+L245+L246+L247+L248)/(K234+K235+K236+K237+K238+K239+K240+K241+K242+K243+K244+K245+K246+K247+K248))</f>
        <v>8</v>
      </c>
    </row>
    <row r="249" spans="1:17" ht="18" x14ac:dyDescent="0.25">
      <c r="A249" s="8"/>
      <c r="B249" s="12">
        <f t="shared" si="45"/>
        <v>46380</v>
      </c>
      <c r="C249" s="13"/>
      <c r="D249" s="13"/>
      <c r="E249" s="13"/>
      <c r="F249" s="13"/>
      <c r="G249" s="13"/>
      <c r="H249" s="13"/>
      <c r="I249" s="13"/>
      <c r="J249" s="13"/>
      <c r="K249" s="56">
        <f t="shared" si="42"/>
        <v>0</v>
      </c>
      <c r="L249" s="11">
        <f t="shared" si="42"/>
        <v>0</v>
      </c>
      <c r="M249" s="51" t="e">
        <f t="shared" si="43"/>
        <v>#DIV/0!</v>
      </c>
      <c r="N249" s="51" t="e">
        <f t="shared" si="46"/>
        <v>#DIV/0!</v>
      </c>
      <c r="O249" s="51" t="e">
        <f t="shared" si="44"/>
        <v>#DIV/0!</v>
      </c>
      <c r="P249" s="49" t="e">
        <f>SUM((D235+D236+D237+D238+D239+D240+D241+D242+D243+D244+D245+D246+D247+D248+D249+H235+H236+H237+H238+H239+H240+H241+H242+H243+H244+H245+H246+H247+H248+H249)/(C235+C236+C237+C238+C239+C240+C241+C242+C243+C244+C245+C246+C247+C248+C249+G235+G236+G237+G238+G239+G240+G241+G242+G243+G244+G245+G246+G247+G248+G249))</f>
        <v>#DIV/0!</v>
      </c>
      <c r="Q249" s="50">
        <f>SUM((L234+L235+L236+L237+L238+L239+L240+L241+L242+L243+L244+L245+L246+L247+L248+L249)/(K234+K235+K236+K237+K238+K239+K240+K241+K242+K243+K244+K245+K246+K247+K248+K249))</f>
        <v>8</v>
      </c>
    </row>
    <row r="250" spans="1:17" ht="18" x14ac:dyDescent="0.25">
      <c r="A250" s="8"/>
      <c r="B250" s="12">
        <f t="shared" si="45"/>
        <v>46387</v>
      </c>
      <c r="C250" s="13"/>
      <c r="D250" s="13"/>
      <c r="E250" s="13"/>
      <c r="F250" s="13"/>
      <c r="G250" s="13"/>
      <c r="H250" s="13"/>
      <c r="I250" s="13"/>
      <c r="J250" s="13"/>
      <c r="K250" s="56">
        <f t="shared" si="42"/>
        <v>0</v>
      </c>
      <c r="L250" s="11">
        <f t="shared" si="42"/>
        <v>0</v>
      </c>
      <c r="M250" s="51" t="e">
        <f t="shared" si="43"/>
        <v>#DIV/0!</v>
      </c>
      <c r="N250" s="51" t="e">
        <f t="shared" si="46"/>
        <v>#DIV/0!</v>
      </c>
      <c r="O250" s="51" t="e">
        <f t="shared" si="44"/>
        <v>#DIV/0!</v>
      </c>
      <c r="P250" s="49" t="e">
        <f>SUM((D235+D236+D237+D238+D239+D240+D241+D242+D243+D244+D245+D246+D247+D248+D249+D250+H235+H236+H237+H238+H239+H240+H241+H242+H243+H244+H245+H246+H247+H248+H249+H250)/(C235+C236+C237+C238+C239+C240+C241+C242+C243+C244+C245+C246+C247+C248+C249+C250+G235+G236+G237+G238+G239+G240+G241+G242+G243+G244+G245+G246+G247+G248+G249+G250))</f>
        <v>#DIV/0!</v>
      </c>
      <c r="Q250" s="50">
        <f>SUM((L234+L235+L236+L237+L238+L239+L240+L241+L242+L243+L244+L245+L246+L247+L248+L249+L250)/(K234+K235+K236+K237+K238+K239+K240+K241+K242+K243+K244+K245+K246+K247+K248+K249+K250))</f>
        <v>8</v>
      </c>
    </row>
    <row r="251" spans="1:17" ht="18" x14ac:dyDescent="0.25">
      <c r="A251" s="8"/>
      <c r="B251" s="12">
        <f t="shared" si="45"/>
        <v>46394</v>
      </c>
      <c r="C251" s="13"/>
      <c r="D251" s="13"/>
      <c r="E251" s="13"/>
      <c r="F251" s="13"/>
      <c r="G251" s="13"/>
      <c r="H251" s="13"/>
      <c r="I251" s="13"/>
      <c r="J251" s="13"/>
      <c r="K251" s="56">
        <f t="shared" si="42"/>
        <v>0</v>
      </c>
      <c r="L251" s="11">
        <f t="shared" si="42"/>
        <v>0</v>
      </c>
      <c r="M251" s="51" t="e">
        <f t="shared" si="43"/>
        <v>#DIV/0!</v>
      </c>
      <c r="N251" s="51" t="e">
        <f t="shared" si="46"/>
        <v>#DIV/0!</v>
      </c>
      <c r="O251" s="51" t="e">
        <f t="shared" si="44"/>
        <v>#DIV/0!</v>
      </c>
      <c r="P251" s="49" t="e">
        <f>SUM((D235+D236+D237+D238+D239+D240+D241+D242+D243+D244+D245+D246+D247+D248+D249+D250+D251+H235+H236+H237+H238+H239+H240+H241+H242+H243+H244+H245+H246+H247+H248+H249+H250+H251)/(C235+C236+C237+C238+C239+C240+C241+C242+C243+C244+C245+C246+C247+C248+C249+C250+C251+G235+G236+G237+G238+G239+G240+G241+G242+G243+G244+G245+G246+G247+G248+G249+G250+G251))</f>
        <v>#DIV/0!</v>
      </c>
      <c r="Q251" s="50">
        <f>SUM((L234+L235+L236+L237+L238+L239+L240+L241+L242+L243+L244+L245+L246+L247+L248+L249+L250+L251)/(K234+K235+K236+K237+K238+K239+K240+K241+K242+K243+K244+K245+K246+K247+K248+K249+K250+K251))</f>
        <v>8</v>
      </c>
    </row>
    <row r="252" spans="1:17" ht="18" x14ac:dyDescent="0.25">
      <c r="A252" s="8"/>
      <c r="B252" s="12">
        <f t="shared" si="45"/>
        <v>46401</v>
      </c>
      <c r="C252" s="13"/>
      <c r="D252" s="13"/>
      <c r="E252" s="13"/>
      <c r="F252" s="13"/>
      <c r="G252" s="13"/>
      <c r="H252" s="13"/>
      <c r="I252" s="13"/>
      <c r="J252" s="13"/>
      <c r="K252" s="56">
        <f t="shared" si="42"/>
        <v>0</v>
      </c>
      <c r="L252" s="11">
        <f t="shared" si="42"/>
        <v>0</v>
      </c>
      <c r="M252" s="51" t="e">
        <f t="shared" si="43"/>
        <v>#DIV/0!</v>
      </c>
      <c r="N252" s="51" t="e">
        <f t="shared" si="46"/>
        <v>#DIV/0!</v>
      </c>
      <c r="O252" s="51" t="e">
        <f t="shared" si="44"/>
        <v>#DIV/0!</v>
      </c>
      <c r="P252" s="49" t="e">
        <f>SUM((D235+D236+D237+D238+D239+D240+D241+D242+D243+D244+D245+D246+D247+D248+D249+D250+D251+D252+H235+H236+H237+H238+H239+H240+H241+H242+H243+H244+H245+H246+H247+H248+H249+H250+H251+H252)/(C235+C236+C237+C238+C239+C240+C241+C242+C243+C244+C245+C246+C247+C248+C249+C250+C251+C252+G235+G236+G237+G238+G239+G240+G241+G242+G243+G244+G245+G246+G247+G248+G249+G250+G251+G252))</f>
        <v>#DIV/0!</v>
      </c>
      <c r="Q252" s="50">
        <f>SUM((L234+L235+L236+L237+L238+L239+L240+L241+L242+L243+L244+L245+L246+L247+L248+L249+L250+L251+L252)/(K234+K235+K236+K237+K238+K239+K240+K241+K242+K243+K244+K245+K246+K247+K248+K249+K250+K251+K252))</f>
        <v>8</v>
      </c>
    </row>
    <row r="253" spans="1:17" ht="18" x14ac:dyDescent="0.25">
      <c r="A253" s="8"/>
      <c r="B253" s="12">
        <f>SUM(B252+7)</f>
        <v>46408</v>
      </c>
      <c r="C253" s="13"/>
      <c r="D253" s="13"/>
      <c r="E253" s="13"/>
      <c r="F253" s="13"/>
      <c r="G253" s="13"/>
      <c r="H253" s="13"/>
      <c r="I253" s="13"/>
      <c r="J253" s="13"/>
      <c r="K253" s="56">
        <f t="shared" si="42"/>
        <v>0</v>
      </c>
      <c r="L253" s="11">
        <f t="shared" si="42"/>
        <v>0</v>
      </c>
      <c r="M253" s="51" t="e">
        <f t="shared" si="43"/>
        <v>#DIV/0!</v>
      </c>
      <c r="N253" s="51" t="e">
        <f t="shared" si="46"/>
        <v>#DIV/0!</v>
      </c>
      <c r="O253" s="51" t="e">
        <f t="shared" si="44"/>
        <v>#DIV/0!</v>
      </c>
      <c r="P253" s="49" t="e">
        <f>SUM((D235+D236+D237+D238+D239+D240+D241+D242+D243+D244+D245+D246+D247+D248+D249+D250+D251+D252+D253+H235+H236+H237+H238+H239+H240+H241+H242+H243+H244+H245+H246+H247+H248+H249+H250+H251+H252+H253)/(C235+C236+C237+C238+C239+C240+C241+C242+C243+C244+C245+C246+C247+C248+C249+C250+C251+C252+C253+G235+G236+G237+G238+G239+G240+G241+G242+G243+G244+G245+G246+G247+G248+G249+G250+G251+G252+G253))</f>
        <v>#DIV/0!</v>
      </c>
      <c r="Q253" s="50">
        <f>SUM((L234+L235+L236+L237+L238+L239+L240+L241+L242+L243+L244+L245+L246+L247+L248+L249+L250+L251+L252+L253)/(K234+K235+K236+K237+K238+K239+K240+K241+K242+K243+K244+K245+K246+K247+K248+K249+K250+K251+K252+K253))</f>
        <v>8</v>
      </c>
    </row>
    <row r="254" spans="1:17" ht="18" x14ac:dyDescent="0.25">
      <c r="A254" s="8"/>
      <c r="B254" s="12">
        <f>SUM(B253+7)</f>
        <v>46415</v>
      </c>
      <c r="C254" s="13"/>
      <c r="D254" s="13"/>
      <c r="E254" s="13"/>
      <c r="F254" s="13"/>
      <c r="G254" s="13"/>
      <c r="H254" s="13"/>
      <c r="I254" s="13"/>
      <c r="J254" s="13"/>
      <c r="K254" s="56">
        <f t="shared" si="42"/>
        <v>0</v>
      </c>
      <c r="L254" s="11">
        <f t="shared" si="42"/>
        <v>0</v>
      </c>
      <c r="M254" s="51" t="e">
        <f t="shared" si="43"/>
        <v>#DIV/0!</v>
      </c>
      <c r="N254" s="51" t="e">
        <f t="shared" si="46"/>
        <v>#DIV/0!</v>
      </c>
      <c r="O254" s="51" t="e">
        <f t="shared" si="44"/>
        <v>#DIV/0!</v>
      </c>
      <c r="P254" s="49" t="e">
        <f>SUM((D235+D236+D237+D238+D239+D240+D241+D242+D243+D244+D245+D246+D247+D248+D249+D250+D251+D252+D253+D254+H235+H236+H237+H238+H239+H240+H241+H242+H243+H244+H245+H246+H247+H248+H249+H250+H251+H252+H253+H254)/(C235+C236+C237+C238+C239+C240+C241+C242+C243+C244+C245+C246+C247+C248+C249+C250+C251+C252+C253+C254+G235+G236+G237+G238+G239+G240+G241+G242+G243+G244+G245+G246+G247+G248+G249+G250+G251+G252+G253+G254))</f>
        <v>#DIV/0!</v>
      </c>
      <c r="Q254" s="50">
        <f>SUM((L234+L235+L236+L237+L238+L239+L240+L241+L242+L243+L244+L245+L246+L247+L248+L249+L250+L251+L252+L253+L254)/(K234+K235+K236+K237+K238+K239+K240+K241+K242+K243+K244+K245+K246+K247+K248+K249+K250+K251+K252+K253+K254))</f>
        <v>8</v>
      </c>
    </row>
    <row r="255" spans="1:17" ht="18" x14ac:dyDescent="0.25">
      <c r="A255" s="8"/>
      <c r="B255" s="12"/>
      <c r="C255" s="13"/>
      <c r="D255" s="13"/>
      <c r="E255" s="13"/>
      <c r="F255" s="13"/>
      <c r="G255" s="13"/>
      <c r="H255" s="13"/>
      <c r="I255" s="13"/>
      <c r="J255" s="13"/>
      <c r="K255" s="56">
        <f t="shared" si="42"/>
        <v>0</v>
      </c>
      <c r="L255" s="11">
        <f t="shared" si="42"/>
        <v>0</v>
      </c>
      <c r="M255" s="51" t="e">
        <f t="shared" si="43"/>
        <v>#DIV/0!</v>
      </c>
      <c r="N255" s="51" t="e">
        <f t="shared" si="46"/>
        <v>#DIV/0!</v>
      </c>
      <c r="O255" s="51" t="e">
        <f t="shared" si="44"/>
        <v>#DIV/0!</v>
      </c>
      <c r="P255" s="49" t="e">
        <f>SUM((D235+D236+D237+D238+D239+D240+D241+D242+D243+D244+D245+D246+D247+D248+D249+D250+D251+D252+D253+D254+D255+H235+H236+H237+H238+H239+H240+H241+H242+H243+H244+H245+H246+H247+H248+H249+H250+H251+H252+H253+H254+H255)/(C235+C236+C237+C238+C239+C240+C241+C242+C243+C244+C245+C246+C247+C248+C249+C250+C251+C252+C253+C254+C255+G235+G236+G237+G238+G239+G240+G241+G242+G243+G244+G245+G246+G247+G248+G249+G250+G251+G252+G253+G254+G255))</f>
        <v>#DIV/0!</v>
      </c>
      <c r="Q255" s="50">
        <f>SUM((L234+L235+L236+L237+L238+L239+L240+L241+L242+L243+L244+L245+L246+L247+L248+L249+L250+L251+L252+L253+L254+L255)/(K234+K235+K236+K237+K238+K239+K240+K241+K242+K243+K244+K245+K246+K247+K248+K249+K250+K251+K252+K253+K254+K255))</f>
        <v>8</v>
      </c>
    </row>
    <row r="256" spans="1:17" ht="18" x14ac:dyDescent="0.25">
      <c r="A256" s="8"/>
      <c r="B256" s="12"/>
      <c r="C256" s="13"/>
      <c r="D256" s="13"/>
      <c r="E256" s="13"/>
      <c r="F256" s="13"/>
      <c r="G256" s="13"/>
      <c r="H256" s="13"/>
      <c r="I256" s="13"/>
      <c r="J256" s="13"/>
      <c r="K256" s="56">
        <f t="shared" si="42"/>
        <v>0</v>
      </c>
      <c r="L256" s="11">
        <f t="shared" si="42"/>
        <v>0</v>
      </c>
      <c r="M256" s="51" t="e">
        <f t="shared" si="43"/>
        <v>#DIV/0!</v>
      </c>
      <c r="N256" s="51" t="e">
        <f t="shared" si="46"/>
        <v>#DIV/0!</v>
      </c>
      <c r="O256" s="51" t="e">
        <f t="shared" si="44"/>
        <v>#DIV/0!</v>
      </c>
      <c r="P256" s="49" t="e">
        <f>SUM((D235+D236+D237+D238+D239+D240+D241+D242+D243+D244+D245+D246+D247+D248+D249+D250+D251+D252+D253+D254+D255+D256+H235+H236+H237+H238+H239+H240+H241+H242+H243+H244+H245+H246+H247+H248+H249+H250+H251+H252+H253+H254+H255+H256)/(C235+C236+C237+C238+C239+C240+C241+C242+C243+C244+C245+C246+C247+C248+C249+C250+C251+C252+C253+C254+C255+C256+G235+G236+G237+G238+G239+G240+G241+G242+G243+G244+G245+G246+G247+G248+G249+G250+G251+G252+G253+G254+G255+G256))</f>
        <v>#DIV/0!</v>
      </c>
      <c r="Q256" s="50">
        <f>SUM((L234+L235+L236+L237+L238+L239+L240+L241+L242+L243+L244+L245+L246+L247+L248+L249+L250+L251+L252+L253+L254+L255+L256)/(K234+K235+K236+K237+K238+K239+K240+K241+K242+K243+K244+K245+K246+K247+K248+K249+K250+K251+K252+K253+K254+K255+K256))</f>
        <v>8</v>
      </c>
    </row>
    <row r="257" spans="1:17" ht="18" x14ac:dyDescent="0.25">
      <c r="A257" s="8"/>
      <c r="B257" s="12"/>
      <c r="C257" s="13"/>
      <c r="D257" s="13"/>
      <c r="E257" s="13"/>
      <c r="F257" s="13"/>
      <c r="G257" s="13"/>
      <c r="H257" s="13"/>
      <c r="I257" s="13"/>
      <c r="J257" s="13"/>
      <c r="K257" s="56">
        <f t="shared" si="42"/>
        <v>0</v>
      </c>
      <c r="L257" s="11">
        <f t="shared" si="42"/>
        <v>0</v>
      </c>
      <c r="M257" s="51" t="e">
        <f t="shared" si="43"/>
        <v>#DIV/0!</v>
      </c>
      <c r="N257" s="51" t="e">
        <f t="shared" si="46"/>
        <v>#DIV/0!</v>
      </c>
      <c r="O257" s="51" t="e">
        <f t="shared" si="44"/>
        <v>#DIV/0!</v>
      </c>
      <c r="P257" s="49" t="e">
        <f>SUM((D235+D236+D237+D238+D239+D240+D241+D242+D243+D244+D245+D246+D247+D248+D249+D250+D251+D252+D253+D254+D255+D256+D257+H235+H236+H237+H238+H239+H240+H241+H242+H243+H244+H245+H246+H247+H248+H249+H250+H251+H252+H253+H254+H255+H256+H257)/(C235+C236+C237+C238+C239+C240+C241+C242+C243+C244+C245+C246+C247+C248+C249+C250+C251+C252+C253+C254+C255+C256+C257+G235+G236+G237+G238+G239+G240+G241+G242+G243+G244+G245+G246+G247+G248+G249+G250+G251+G252+G253+G254+G255+G256+G257))</f>
        <v>#DIV/0!</v>
      </c>
      <c r="Q257" s="50">
        <f>SUM((L234+L235+L236+L237+L238+L239+L240+L241+L242+L243+L244+L245+L246+L247+L248+L249+L250+L251+L252+L253+L254+L255+L256+L257)/(K234+K235+K236+K237+K238+K239+K240+K241+K242+K243+K244+K245+K246+K247+K248+K249+K250+K251+K252+K253+K254+K255+K256+K257))</f>
        <v>8</v>
      </c>
    </row>
    <row r="258" spans="1:17" ht="18" x14ac:dyDescent="0.25">
      <c r="A258" s="8"/>
      <c r="B258" s="12"/>
      <c r="C258" s="13"/>
      <c r="D258" s="13"/>
      <c r="E258" s="13"/>
      <c r="F258" s="13"/>
      <c r="G258" s="13"/>
      <c r="H258" s="13"/>
      <c r="I258" s="13"/>
      <c r="J258" s="13"/>
      <c r="K258" s="56">
        <f t="shared" si="42"/>
        <v>0</v>
      </c>
      <c r="L258" s="11">
        <f t="shared" si="42"/>
        <v>0</v>
      </c>
      <c r="M258" s="51" t="e">
        <f t="shared" si="43"/>
        <v>#DIV/0!</v>
      </c>
      <c r="N258" s="51" t="e">
        <f t="shared" si="46"/>
        <v>#DIV/0!</v>
      </c>
      <c r="O258" s="51" t="e">
        <f t="shared" si="44"/>
        <v>#DIV/0!</v>
      </c>
      <c r="P258" s="49" t="e">
        <f>SUM((D235+D236+D237+D238+D239+D240+D241+D242+D243+D244+D245+D246+D247+D248+D249+D250+D251+D252+D253+D254+D255+D256+D257+D258+H235+H236+H237+H238+H239+H240+H241+H242+H243+H244+H245+H246+H247+H248+H249+H250+H251+H252+H253+H254+H255+H256+H257+H258)/(C235+C236+C237+C238+C239+C240+C241+C242+C243+C244+C245+C246+C247+C248+C249+C250+C251+C252+C253+C254+C255+C256+C257+C258+G235+G236+G237+G238+G239+G240+G241+G242+G243+G244+G245+G246+G247+G248+G249+G250+G251+G252+G253+G254+G255+G256+G257+G258))</f>
        <v>#DIV/0!</v>
      </c>
      <c r="Q258" s="50">
        <f>SUM((L234+L235+L236+L237+L238+L239+L240+L241+L242+L243+L244+L245+L246+L247+L248+L249+L250+L251+L252+L253+L254+L255+L256+L257+L258)/(K234+K235+K236+K237+K238+K239+K240+K241+K242+K243+K244+K245+K246+K247+K248+K249+K250+K251+K252+K253+K254+K255+K256+K257+K258))</f>
        <v>8</v>
      </c>
    </row>
    <row r="259" spans="1:17" ht="18" x14ac:dyDescent="0.25">
      <c r="A259" s="8"/>
      <c r="B259" s="12"/>
      <c r="C259" s="13"/>
      <c r="D259" s="13"/>
      <c r="E259" s="13"/>
      <c r="F259" s="13"/>
      <c r="G259" s="13"/>
      <c r="H259" s="13"/>
      <c r="I259" s="13"/>
      <c r="J259" s="13"/>
      <c r="K259" s="56">
        <f t="shared" si="42"/>
        <v>0</v>
      </c>
      <c r="L259" s="11">
        <f t="shared" si="42"/>
        <v>0</v>
      </c>
      <c r="M259" s="51" t="e">
        <f t="shared" si="43"/>
        <v>#DIV/0!</v>
      </c>
      <c r="N259" s="51" t="e">
        <f t="shared" si="46"/>
        <v>#DIV/0!</v>
      </c>
      <c r="O259" s="51" t="e">
        <f t="shared" si="44"/>
        <v>#DIV/0!</v>
      </c>
      <c r="P259" s="49" t="e">
        <f>SUM((D235+D236+D237+D238+D239+D240+D241+D242+D243+D244+D245+D246+D247+D248+D249+D250+D251+D252+D253+D254+D255+D256+D257+D258+D259+H235+H236+H237+H238+H239+H240+H241+H242+H243+H244+H245+H246+H247+H248+H249+H250+H251+H252+H253+H254+H255+H256+H257+H258+H259)/(C235+C236+C237+C238+C239+C240+C241+C242+C243+C244+C245+C246+C247+C248+C249+C250+C251+C252+C253+C254+C255+C256+C257+C258+C259+G235+G236+G237+G238+G239+G240+G241+G242+G243+G244+G245+G246+G247+G248+G249+G250+G251+G252+G253+G254+G255+G256+G257+G258+G259))</f>
        <v>#DIV/0!</v>
      </c>
      <c r="Q259" s="50">
        <f>SUM((L234+L235+L236+L237+L238+L239+L240+L241+L242+L243+L244+L245+L246+L247+L248+L249+L250+L251+L252+L253+L254+L255+L256+L257+L258+L259)/(K234+K235+K236+K237+K238+K239+K240+K241+K242+K243+K244+K245+K246+K247+K248+K249+K250+K251+K252+K253+K254+K255+K256+K257+K258+K259))</f>
        <v>8</v>
      </c>
    </row>
    <row r="260" spans="1:17" ht="18" x14ac:dyDescent="0.25">
      <c r="A260" s="8"/>
      <c r="B260" s="15"/>
      <c r="C260" s="13"/>
      <c r="D260" s="13"/>
      <c r="E260" s="13"/>
      <c r="F260" s="13"/>
      <c r="G260" s="13"/>
      <c r="H260" s="13"/>
      <c r="I260" s="13"/>
      <c r="J260" s="13"/>
      <c r="K260" s="56">
        <f t="shared" si="42"/>
        <v>0</v>
      </c>
      <c r="L260" s="11">
        <f t="shared" si="42"/>
        <v>0</v>
      </c>
      <c r="M260" s="51" t="e">
        <f t="shared" si="43"/>
        <v>#DIV/0!</v>
      </c>
      <c r="N260" s="51" t="e">
        <f t="shared" si="46"/>
        <v>#DIV/0!</v>
      </c>
      <c r="O260" s="51" t="e">
        <f t="shared" si="44"/>
        <v>#DIV/0!</v>
      </c>
      <c r="P260" s="49" t="e">
        <f>SUM((D235+D236+D237+D238+D239+D240+D241+D242+D243+D244+D245+D246+D247+D248+D249+D250+D251+D252+D253+D254+D255+D256+D257+D258+D259+D260+H235+H236+H237+H238+H239+H240+H241+H242+H243+H244+H245+H246+H247+H248+H249+H250+H251+H252+H253+H254+H255+H256+H257+H258+H259+H260)/(C235+C236+C237+C238+C239+C240+C241+C242+C243+C244+C245+C246+C247+C248+C249+C250+C251+C252+C253+C254+C255+C256+C257+C258+C259+C260+G235+G236+G237+G238+G239+G240+G241+G242+G243+G244+G245+G246+G247+G248+G249+G250+G251+G252+G253+G254+G255+G256+G257+G258+G259+G260))</f>
        <v>#DIV/0!</v>
      </c>
      <c r="Q260" s="50">
        <f>SUM((L234+L235+L236+L237+L238+L239+L240+L241+L242+L243+L244+L245+L246+L247+L248+L249+L250+L251+L252+L253+L254+L255+L256+L257+L258+L259+L260)/(K234+K235+K236+K237+K238+K239+K240+K241+K242+K243+K244+K245+K246+K247+K248+K249+K250+K251+K252+K253+K254+K255+K256+K257+K258+K259+K260))</f>
        <v>8</v>
      </c>
    </row>
    <row r="261" spans="1:17" ht="18" x14ac:dyDescent="0.25">
      <c r="A261" s="8"/>
      <c r="B261" s="15"/>
      <c r="C261" s="13"/>
      <c r="D261" s="13"/>
      <c r="E261" s="13"/>
      <c r="F261" s="13"/>
      <c r="G261" s="13"/>
      <c r="H261" s="13"/>
      <c r="I261" s="13"/>
      <c r="J261" s="13"/>
      <c r="K261" s="56">
        <f t="shared" si="42"/>
        <v>0</v>
      </c>
      <c r="L261" s="11">
        <f t="shared" si="42"/>
        <v>0</v>
      </c>
      <c r="M261" s="51" t="e">
        <f t="shared" si="43"/>
        <v>#DIV/0!</v>
      </c>
      <c r="N261" s="51" t="e">
        <f t="shared" si="46"/>
        <v>#DIV/0!</v>
      </c>
      <c r="O261" s="51" t="e">
        <f t="shared" si="44"/>
        <v>#DIV/0!</v>
      </c>
      <c r="P261" s="49" t="e">
        <f>SUM((D235+D236+D237+D238+D239+D240+D241+D242+D243+D244+D245+D246+D247+D248+D249+D250+D251+D252+D253+D254+D255+D256+D257+D258+D259+D260+D261+H235+H236+H237+H238+H239+H240+H241+H242+H243+H244+H245+H246+H247+H248+H249+H250+H251+H252+H253+H254+H255+H256+H257+H258+H259+H260+H261)/(C235+C236+C237+C238+C239+C240+C241+C242+C243+C244+C245+C246+C247+C248+C249+C250+C251+C252+C253+C254+C255+C256+C257+C258+C259+C260+C261+G235+G236+G237+G238+G239+G240+G241+G242+G243+G244+G245+G246+G247+G248+G249+G250+G251+G252+G253+G254+G255+G256+G257+G258+G259+G260+G261))</f>
        <v>#DIV/0!</v>
      </c>
      <c r="Q261" s="50">
        <f>SUM((L234+L235+L236+L237+L238+L239+L240+L241+L242+L243+L244+L245+L246+L247+L248+L249+L250+L251+L252+L253+L254+L255+L256+L257+L258+L259+L260+L261)/(K234+K235+K236+K237+K238+K239+K240+K241+K242+K243+K244+K245+K246+K247+K248+K249+K250+K251+K252+K253+K254+K255+K256+K257+K258+K259+K260+K261))</f>
        <v>8</v>
      </c>
    </row>
    <row r="262" spans="1:17" ht="18" x14ac:dyDescent="0.25">
      <c r="A262" s="8"/>
      <c r="B262" s="8"/>
      <c r="C262" s="16"/>
      <c r="D262" s="16"/>
      <c r="E262" s="16"/>
      <c r="F262" s="16"/>
      <c r="G262" s="16"/>
      <c r="H262" s="16"/>
      <c r="I262" s="16"/>
      <c r="J262" s="16"/>
      <c r="K262" s="67"/>
      <c r="L262" s="8"/>
      <c r="M262" s="46"/>
      <c r="N262" s="46"/>
      <c r="O262" s="46"/>
      <c r="P262" s="46"/>
      <c r="Q262" s="48"/>
    </row>
    <row r="263" spans="1:17" ht="18.75" thickBot="1" x14ac:dyDescent="0.3">
      <c r="A263" s="8"/>
      <c r="B263" s="8"/>
      <c r="C263" s="14"/>
      <c r="D263" s="14"/>
      <c r="E263" s="14"/>
      <c r="F263" s="14"/>
      <c r="G263" s="14"/>
      <c r="H263" s="14"/>
      <c r="I263" s="14"/>
      <c r="J263" s="14"/>
      <c r="K263" s="67"/>
      <c r="L263" s="8"/>
      <c r="M263" s="46"/>
      <c r="N263" s="46"/>
      <c r="O263" s="46"/>
      <c r="P263" s="46"/>
      <c r="Q263" s="48"/>
    </row>
    <row r="264" spans="1:17" ht="19.5" thickTop="1" thickBot="1" x14ac:dyDescent="0.3">
      <c r="A264" s="17" t="s">
        <v>18</v>
      </c>
      <c r="B264" s="19"/>
      <c r="C264" s="70">
        <f>Q261</f>
        <v>8</v>
      </c>
      <c r="D264" s="20"/>
      <c r="E264" s="20">
        <f>COUNTA(E235:E261)</f>
        <v>0</v>
      </c>
      <c r="F264" s="20">
        <f t="shared" ref="F264:J264" si="47">COUNTA(F235:F261)</f>
        <v>0</v>
      </c>
      <c r="G264" s="20"/>
      <c r="H264" s="20"/>
      <c r="I264" s="20">
        <f t="shared" si="47"/>
        <v>0</v>
      </c>
      <c r="J264" s="20">
        <f t="shared" si="47"/>
        <v>0</v>
      </c>
      <c r="K264" s="68">
        <f>SUM(K234:K261)</f>
        <v>62.625</v>
      </c>
      <c r="L264" s="68">
        <f>SUM(L234:L261)</f>
        <v>501</v>
      </c>
      <c r="M264" s="52"/>
      <c r="N264" s="52"/>
      <c r="O264" s="53"/>
      <c r="P264" s="53"/>
      <c r="Q264" s="48"/>
    </row>
    <row r="265" spans="1:17" ht="18" x14ac:dyDescent="0.25">
      <c r="A265" s="5"/>
      <c r="B265" s="18"/>
      <c r="C265" s="16"/>
      <c r="D265" s="16"/>
      <c r="E265" s="16"/>
      <c r="F265" s="16"/>
      <c r="G265" s="16"/>
      <c r="H265" s="16"/>
      <c r="I265" s="16"/>
      <c r="J265" s="16"/>
      <c r="K265" s="69"/>
      <c r="L265" s="5"/>
      <c r="M265" s="48"/>
      <c r="N265" s="48"/>
      <c r="O265" s="48"/>
      <c r="P265" s="48"/>
      <c r="Q265" s="48"/>
    </row>
    <row r="266" spans="1:17" ht="36.75" thickBot="1" x14ac:dyDescent="0.3">
      <c r="A266" s="4"/>
      <c r="B266" s="4"/>
      <c r="C266" s="2"/>
      <c r="D266" s="2" t="s">
        <v>19</v>
      </c>
      <c r="E266" s="2" t="s">
        <v>4</v>
      </c>
      <c r="F266" s="2" t="s">
        <v>5</v>
      </c>
      <c r="G266" s="2"/>
      <c r="H266" s="2" t="s">
        <v>20</v>
      </c>
      <c r="I266" s="2" t="s">
        <v>4</v>
      </c>
      <c r="J266" s="2" t="s">
        <v>5</v>
      </c>
      <c r="K266" s="69"/>
      <c r="L266" s="5"/>
      <c r="M266" s="48"/>
      <c r="N266" s="48"/>
      <c r="O266" s="48"/>
      <c r="P266" s="48"/>
      <c r="Q266" s="48"/>
    </row>
    <row r="267" spans="1:17" ht="18" x14ac:dyDescent="0.25">
      <c r="A267" s="5" t="s">
        <v>21</v>
      </c>
      <c r="B267" s="12">
        <v>46282</v>
      </c>
      <c r="C267" s="25"/>
      <c r="D267" s="25"/>
      <c r="E267" s="25"/>
      <c r="F267" s="25" t="s">
        <v>17</v>
      </c>
      <c r="G267" s="25"/>
      <c r="H267" s="25"/>
      <c r="I267" s="25" t="s">
        <v>17</v>
      </c>
      <c r="J267" s="25"/>
      <c r="K267" s="69"/>
      <c r="L267" s="5"/>
      <c r="M267" s="48"/>
      <c r="N267" s="48"/>
      <c r="O267" s="48"/>
      <c r="P267" s="48"/>
      <c r="Q267" s="48"/>
    </row>
    <row r="268" spans="1:17" ht="18" x14ac:dyDescent="0.25">
      <c r="A268" s="5"/>
      <c r="B268" s="12">
        <f>SUM(B267+7)</f>
        <v>46289</v>
      </c>
      <c r="C268" s="25"/>
      <c r="D268" s="25"/>
      <c r="E268" s="25" t="s">
        <v>17</v>
      </c>
      <c r="F268" s="25"/>
      <c r="G268" s="25"/>
      <c r="H268" s="25"/>
      <c r="I268" s="25" t="s">
        <v>17</v>
      </c>
      <c r="J268" s="25"/>
      <c r="K268" s="69"/>
      <c r="L268" s="5"/>
      <c r="M268" s="48"/>
      <c r="N268" s="48"/>
      <c r="O268" s="48"/>
      <c r="P268" s="48"/>
      <c r="Q268" s="48"/>
    </row>
    <row r="269" spans="1:17" ht="18" x14ac:dyDescent="0.25">
      <c r="A269" s="5"/>
      <c r="B269" s="12">
        <f t="shared" ref="B269:B284" si="48">SUM(B268+7)</f>
        <v>46296</v>
      </c>
      <c r="C269" s="25"/>
      <c r="D269" s="25"/>
      <c r="E269" s="25"/>
      <c r="F269" s="25" t="s">
        <v>17</v>
      </c>
      <c r="G269" s="25"/>
      <c r="H269" s="25"/>
      <c r="I269" s="25" t="s">
        <v>17</v>
      </c>
      <c r="J269" s="25"/>
      <c r="K269" s="69"/>
      <c r="L269" s="5"/>
      <c r="M269" s="48"/>
      <c r="N269" s="48"/>
      <c r="O269" s="48"/>
      <c r="P269" s="48"/>
      <c r="Q269" s="48"/>
    </row>
    <row r="270" spans="1:17" ht="18" x14ac:dyDescent="0.25">
      <c r="A270" s="5"/>
      <c r="B270" s="12">
        <f t="shared" si="48"/>
        <v>46303</v>
      </c>
      <c r="C270" s="25"/>
      <c r="D270" s="25"/>
      <c r="E270" s="25" t="s">
        <v>17</v>
      </c>
      <c r="F270" s="25"/>
      <c r="G270" s="25"/>
      <c r="H270" s="25"/>
      <c r="I270" s="25"/>
      <c r="J270" s="25" t="s">
        <v>17</v>
      </c>
      <c r="K270" s="69"/>
      <c r="L270" s="5"/>
      <c r="M270" s="48"/>
      <c r="N270" s="48"/>
      <c r="O270" s="48"/>
      <c r="P270" s="48"/>
      <c r="Q270" s="48"/>
    </row>
    <row r="271" spans="1:17" ht="18" x14ac:dyDescent="0.25">
      <c r="A271" s="5"/>
      <c r="B271" s="12">
        <f t="shared" si="48"/>
        <v>46310</v>
      </c>
      <c r="C271" s="25"/>
      <c r="D271" s="25"/>
      <c r="E271" s="25" t="s">
        <v>17</v>
      </c>
      <c r="F271" s="25"/>
      <c r="G271" s="25"/>
      <c r="H271" s="25"/>
      <c r="I271" s="25"/>
      <c r="J271" s="25" t="s">
        <v>17</v>
      </c>
      <c r="K271" s="69"/>
      <c r="L271" s="5"/>
      <c r="M271" s="48"/>
      <c r="N271" s="48"/>
      <c r="O271" s="48"/>
      <c r="P271" s="48"/>
      <c r="Q271" s="48"/>
    </row>
    <row r="272" spans="1:17" ht="18" x14ac:dyDescent="0.25">
      <c r="A272" s="5"/>
      <c r="B272" s="12">
        <f t="shared" si="48"/>
        <v>46317</v>
      </c>
      <c r="C272" s="25"/>
      <c r="D272" s="25"/>
      <c r="E272" s="25" t="s">
        <v>17</v>
      </c>
      <c r="F272" s="25"/>
      <c r="G272" s="25"/>
      <c r="H272" s="25"/>
      <c r="I272" s="25"/>
      <c r="J272" s="25" t="s">
        <v>17</v>
      </c>
      <c r="K272" s="69"/>
      <c r="L272" s="5"/>
      <c r="M272" s="48"/>
      <c r="N272" s="48"/>
      <c r="O272" s="48"/>
      <c r="P272" s="48"/>
      <c r="Q272" s="48"/>
    </row>
    <row r="273" spans="1:17" ht="18" x14ac:dyDescent="0.25">
      <c r="A273" s="5"/>
      <c r="B273" s="12">
        <f t="shared" si="48"/>
        <v>46324</v>
      </c>
      <c r="C273" s="25"/>
      <c r="D273" s="25"/>
      <c r="E273" s="25"/>
      <c r="F273" s="25"/>
      <c r="G273" s="25"/>
      <c r="H273" s="25"/>
      <c r="I273" s="25"/>
      <c r="J273" s="25"/>
      <c r="K273" s="69"/>
      <c r="L273" s="5"/>
      <c r="M273" s="48"/>
      <c r="N273" s="48"/>
      <c r="O273" s="48"/>
      <c r="P273" s="48"/>
      <c r="Q273" s="48"/>
    </row>
    <row r="274" spans="1:17" ht="18" x14ac:dyDescent="0.25">
      <c r="A274" s="5"/>
      <c r="B274" s="12">
        <f t="shared" si="48"/>
        <v>46331</v>
      </c>
      <c r="C274" s="25"/>
      <c r="D274" s="25"/>
      <c r="E274" s="25"/>
      <c r="F274" s="25"/>
      <c r="G274" s="25"/>
      <c r="H274" s="25"/>
      <c r="I274" s="25"/>
      <c r="J274" s="25"/>
      <c r="K274" s="69"/>
      <c r="L274" s="5"/>
      <c r="M274" s="48"/>
      <c r="N274" s="48"/>
      <c r="O274" s="48"/>
      <c r="P274" s="48"/>
      <c r="Q274" s="48"/>
    </row>
    <row r="275" spans="1:17" ht="18" x14ac:dyDescent="0.25">
      <c r="A275" s="5"/>
      <c r="B275" s="12">
        <f t="shared" si="48"/>
        <v>46338</v>
      </c>
      <c r="C275" s="25"/>
      <c r="D275" s="25"/>
      <c r="E275" s="25"/>
      <c r="F275" s="25"/>
      <c r="G275" s="25"/>
      <c r="H275" s="25"/>
      <c r="I275" s="25"/>
      <c r="J275" s="25"/>
      <c r="K275" s="69"/>
      <c r="L275" s="5"/>
      <c r="M275" s="48"/>
      <c r="N275" s="48"/>
      <c r="O275" s="48"/>
      <c r="P275" s="48"/>
      <c r="Q275" s="48"/>
    </row>
    <row r="276" spans="1:17" ht="18" x14ac:dyDescent="0.25">
      <c r="A276" s="5"/>
      <c r="B276" s="12">
        <f t="shared" si="48"/>
        <v>46345</v>
      </c>
      <c r="C276" s="25"/>
      <c r="D276" s="25"/>
      <c r="E276" s="25"/>
      <c r="F276" s="25"/>
      <c r="G276" s="25"/>
      <c r="H276" s="25"/>
      <c r="I276" s="25"/>
      <c r="J276" s="25"/>
      <c r="K276" s="69"/>
      <c r="L276" s="5"/>
      <c r="M276" s="48"/>
      <c r="N276" s="48"/>
      <c r="O276" s="48"/>
      <c r="P276" s="48"/>
      <c r="Q276" s="48"/>
    </row>
    <row r="277" spans="1:17" ht="18" x14ac:dyDescent="0.25">
      <c r="A277" s="5"/>
      <c r="B277" s="12">
        <f t="shared" si="48"/>
        <v>46352</v>
      </c>
      <c r="C277" s="25"/>
      <c r="D277" s="25"/>
      <c r="E277" s="25"/>
      <c r="F277" s="25"/>
      <c r="G277" s="25"/>
      <c r="H277" s="25"/>
      <c r="I277" s="25"/>
      <c r="J277" s="25"/>
      <c r="K277" s="69"/>
      <c r="L277" s="5"/>
      <c r="M277" s="48"/>
      <c r="N277" s="48"/>
      <c r="O277" s="48"/>
      <c r="P277" s="48"/>
      <c r="Q277" s="48"/>
    </row>
    <row r="278" spans="1:17" ht="18" x14ac:dyDescent="0.25">
      <c r="A278" s="5"/>
      <c r="B278" s="12">
        <f t="shared" si="48"/>
        <v>46359</v>
      </c>
      <c r="C278" s="25"/>
      <c r="D278" s="25"/>
      <c r="E278" s="25"/>
      <c r="F278" s="25"/>
      <c r="G278" s="25"/>
      <c r="H278" s="25"/>
      <c r="I278" s="25"/>
      <c r="J278" s="25"/>
      <c r="K278" s="69"/>
      <c r="L278" s="5"/>
      <c r="M278" s="48"/>
      <c r="N278" s="48"/>
      <c r="O278" s="48"/>
      <c r="P278" s="48"/>
      <c r="Q278" s="48"/>
    </row>
    <row r="279" spans="1:17" ht="18" x14ac:dyDescent="0.25">
      <c r="A279" s="5"/>
      <c r="B279" s="12">
        <f t="shared" si="48"/>
        <v>46366</v>
      </c>
      <c r="C279" s="25"/>
      <c r="D279" s="25"/>
      <c r="E279" s="25"/>
      <c r="F279" s="25"/>
      <c r="G279" s="25"/>
      <c r="H279" s="25"/>
      <c r="I279" s="25"/>
      <c r="J279" s="25"/>
      <c r="K279" s="69"/>
      <c r="L279" s="5"/>
      <c r="M279" s="48"/>
      <c r="N279" s="48"/>
      <c r="O279" s="48"/>
      <c r="P279" s="48"/>
      <c r="Q279" s="48"/>
    </row>
    <row r="280" spans="1:17" ht="18" x14ac:dyDescent="0.25">
      <c r="A280" s="5"/>
      <c r="B280" s="12">
        <f t="shared" si="48"/>
        <v>46373</v>
      </c>
      <c r="C280" s="25"/>
      <c r="D280" s="25"/>
      <c r="E280" s="25"/>
      <c r="F280" s="25"/>
      <c r="G280" s="25"/>
      <c r="H280" s="25"/>
      <c r="I280" s="25"/>
      <c r="J280" s="25"/>
      <c r="K280" s="69"/>
      <c r="L280" s="5"/>
      <c r="M280" s="48"/>
      <c r="N280" s="48"/>
      <c r="O280" s="48"/>
      <c r="P280" s="48"/>
      <c r="Q280" s="48"/>
    </row>
    <row r="281" spans="1:17" ht="18" x14ac:dyDescent="0.25">
      <c r="A281" s="5"/>
      <c r="B281" s="12">
        <f t="shared" si="48"/>
        <v>46380</v>
      </c>
      <c r="C281" s="25"/>
      <c r="D281" s="25"/>
      <c r="E281" s="25"/>
      <c r="F281" s="25"/>
      <c r="G281" s="25"/>
      <c r="H281" s="25"/>
      <c r="I281" s="25"/>
      <c r="J281" s="25"/>
      <c r="K281" s="69"/>
      <c r="L281" s="5"/>
      <c r="M281" s="48"/>
      <c r="N281" s="48"/>
      <c r="O281" s="48"/>
      <c r="P281" s="48"/>
      <c r="Q281" s="48"/>
    </row>
    <row r="282" spans="1:17" ht="18" x14ac:dyDescent="0.25">
      <c r="A282" s="5"/>
      <c r="B282" s="12">
        <f t="shared" si="48"/>
        <v>46387</v>
      </c>
      <c r="C282" s="25"/>
      <c r="D282" s="25"/>
      <c r="E282" s="25"/>
      <c r="F282" s="25"/>
      <c r="G282" s="25"/>
      <c r="H282" s="25"/>
      <c r="I282" s="25"/>
      <c r="J282" s="25"/>
      <c r="K282" s="69"/>
      <c r="L282" s="5"/>
      <c r="M282" s="48"/>
      <c r="N282" s="48"/>
      <c r="O282" s="48"/>
      <c r="P282" s="48"/>
      <c r="Q282" s="48"/>
    </row>
    <row r="283" spans="1:17" ht="18" x14ac:dyDescent="0.25">
      <c r="A283" s="5"/>
      <c r="B283" s="12">
        <f t="shared" si="48"/>
        <v>46394</v>
      </c>
      <c r="C283" s="25"/>
      <c r="D283" s="25"/>
      <c r="E283" s="25"/>
      <c r="F283" s="25"/>
      <c r="G283" s="25"/>
      <c r="H283" s="25"/>
      <c r="I283" s="25"/>
      <c r="J283" s="25"/>
      <c r="K283" s="69"/>
      <c r="L283" s="5"/>
      <c r="M283" s="48"/>
      <c r="N283" s="48"/>
      <c r="O283" s="48"/>
      <c r="P283" s="48"/>
      <c r="Q283" s="48"/>
    </row>
    <row r="284" spans="1:17" ht="18" x14ac:dyDescent="0.25">
      <c r="A284" s="5"/>
      <c r="B284" s="12">
        <f t="shared" si="48"/>
        <v>46401</v>
      </c>
      <c r="C284" s="25"/>
      <c r="D284" s="25"/>
      <c r="E284" s="25"/>
      <c r="F284" s="25"/>
      <c r="G284" s="25"/>
      <c r="H284" s="25"/>
      <c r="I284" s="25"/>
      <c r="J284" s="25"/>
      <c r="K284" s="69"/>
      <c r="L284" s="5"/>
      <c r="M284" s="48"/>
      <c r="N284" s="48"/>
      <c r="O284" s="48"/>
      <c r="P284" s="48"/>
      <c r="Q284" s="48"/>
    </row>
    <row r="285" spans="1:17" ht="18" x14ac:dyDescent="0.25">
      <c r="A285" s="5"/>
      <c r="B285" s="12">
        <f>SUM(B284+7)</f>
        <v>46408</v>
      </c>
      <c r="C285" s="25"/>
      <c r="D285" s="25"/>
      <c r="E285" s="25"/>
      <c r="F285" s="25"/>
      <c r="G285" s="25"/>
      <c r="H285" s="25"/>
      <c r="I285" s="25"/>
      <c r="J285" s="25"/>
      <c r="K285" s="69"/>
      <c r="L285" s="5"/>
      <c r="M285" s="48"/>
      <c r="N285" s="48"/>
      <c r="O285" s="48"/>
      <c r="P285" s="48"/>
      <c r="Q285" s="48"/>
    </row>
    <row r="286" spans="1:17" ht="18" x14ac:dyDescent="0.25">
      <c r="A286" s="5"/>
      <c r="B286" s="12">
        <f>SUM(B285+7)</f>
        <v>46415</v>
      </c>
      <c r="C286" s="25"/>
      <c r="D286" s="25"/>
      <c r="E286" s="25"/>
      <c r="F286" s="25"/>
      <c r="G286" s="25"/>
      <c r="H286" s="25"/>
      <c r="I286" s="25"/>
      <c r="J286" s="25"/>
      <c r="K286" s="69"/>
      <c r="L286" s="5"/>
      <c r="M286" s="48"/>
      <c r="N286" s="48"/>
      <c r="O286" s="48"/>
      <c r="P286" s="48"/>
      <c r="Q286" s="48"/>
    </row>
    <row r="287" spans="1:17" ht="18" x14ac:dyDescent="0.25">
      <c r="A287" s="5"/>
      <c r="B287" s="12"/>
      <c r="C287" s="25"/>
      <c r="D287" s="25"/>
      <c r="E287" s="25"/>
      <c r="F287" s="25"/>
      <c r="G287" s="25"/>
      <c r="H287" s="25"/>
      <c r="I287" s="25"/>
      <c r="J287" s="25"/>
      <c r="K287" s="69"/>
      <c r="L287" s="5"/>
      <c r="M287" s="48"/>
      <c r="N287" s="48"/>
      <c r="O287" s="48"/>
      <c r="P287" s="48"/>
      <c r="Q287" s="48"/>
    </row>
    <row r="288" spans="1:17" ht="18" x14ac:dyDescent="0.25">
      <c r="A288" s="5"/>
      <c r="B288" s="12"/>
      <c r="C288" s="25"/>
      <c r="D288" s="25"/>
      <c r="E288" s="25"/>
      <c r="F288" s="25"/>
      <c r="G288" s="25"/>
      <c r="H288" s="25"/>
      <c r="I288" s="25"/>
      <c r="J288" s="25"/>
      <c r="K288" s="69"/>
      <c r="L288" s="5"/>
      <c r="M288" s="48"/>
      <c r="N288" s="48"/>
      <c r="O288" s="48"/>
      <c r="P288" s="48"/>
      <c r="Q288" s="48"/>
    </row>
    <row r="289" spans="1:17" ht="18" x14ac:dyDescent="0.25">
      <c r="A289" s="5"/>
      <c r="B289" s="12"/>
      <c r="C289" s="25"/>
      <c r="D289" s="25"/>
      <c r="E289" s="25"/>
      <c r="F289" s="25"/>
      <c r="G289" s="25"/>
      <c r="H289" s="25"/>
      <c r="I289" s="25"/>
      <c r="J289" s="25"/>
      <c r="K289" s="69"/>
      <c r="L289" s="5"/>
      <c r="M289" s="48"/>
      <c r="N289" s="48"/>
      <c r="O289" s="48"/>
      <c r="P289" s="48"/>
      <c r="Q289" s="48"/>
    </row>
    <row r="290" spans="1:17" ht="18" x14ac:dyDescent="0.25">
      <c r="A290" s="5"/>
      <c r="B290" s="12"/>
      <c r="C290" s="25"/>
      <c r="D290" s="25"/>
      <c r="E290" s="25"/>
      <c r="F290" s="25"/>
      <c r="G290" s="25"/>
      <c r="H290" s="25"/>
      <c r="I290" s="25"/>
      <c r="J290" s="25"/>
      <c r="K290" s="69"/>
      <c r="L290" s="5"/>
      <c r="M290" s="48"/>
      <c r="N290" s="48"/>
      <c r="O290" s="48"/>
      <c r="P290" s="48"/>
      <c r="Q290" s="48"/>
    </row>
    <row r="291" spans="1:17" ht="18" x14ac:dyDescent="0.25">
      <c r="A291" s="5"/>
      <c r="B291" s="12"/>
      <c r="C291" s="25"/>
      <c r="D291" s="25"/>
      <c r="E291" s="25"/>
      <c r="F291" s="25"/>
      <c r="G291" s="25"/>
      <c r="H291" s="25"/>
      <c r="I291" s="25"/>
      <c r="J291" s="25"/>
      <c r="K291" s="69"/>
      <c r="L291" s="5"/>
      <c r="M291" s="48"/>
      <c r="N291" s="48"/>
      <c r="O291" s="48"/>
      <c r="P291" s="48"/>
      <c r="Q291" s="48"/>
    </row>
    <row r="292" spans="1:17" ht="18" x14ac:dyDescent="0.25">
      <c r="A292" s="5"/>
      <c r="B292" s="15"/>
      <c r="C292" s="25"/>
      <c r="D292" s="25"/>
      <c r="E292" s="25"/>
      <c r="F292" s="25"/>
      <c r="G292" s="25"/>
      <c r="H292" s="25"/>
      <c r="I292" s="25"/>
      <c r="J292" s="25"/>
      <c r="K292" s="69"/>
      <c r="L292" s="5"/>
      <c r="M292" s="48"/>
      <c r="N292" s="48"/>
      <c r="O292" s="48"/>
      <c r="P292" s="48"/>
      <c r="Q292" s="48"/>
    </row>
    <row r="293" spans="1:17" ht="18" x14ac:dyDescent="0.25">
      <c r="A293" s="5"/>
      <c r="B293" s="15"/>
      <c r="C293" s="25"/>
      <c r="D293" s="25"/>
      <c r="E293" s="25"/>
      <c r="F293" s="25"/>
      <c r="G293" s="25"/>
      <c r="H293" s="25"/>
      <c r="I293" s="25"/>
      <c r="J293" s="25"/>
      <c r="K293" s="69"/>
      <c r="L293" s="5"/>
      <c r="M293" s="48"/>
      <c r="N293" s="48"/>
      <c r="O293" s="48"/>
      <c r="P293" s="48"/>
      <c r="Q293" s="48"/>
    </row>
    <row r="294" spans="1:17" ht="18" x14ac:dyDescent="0.25">
      <c r="A294" s="5"/>
      <c r="B294" s="8"/>
      <c r="C294" s="16"/>
      <c r="D294" s="16"/>
      <c r="E294" s="16"/>
      <c r="F294" s="16"/>
      <c r="G294" s="16"/>
      <c r="H294" s="16"/>
      <c r="I294" s="16"/>
      <c r="J294" s="16"/>
      <c r="K294" s="69"/>
      <c r="L294" s="5"/>
      <c r="M294" s="48"/>
      <c r="N294" s="48"/>
      <c r="O294" s="48"/>
      <c r="P294" s="48"/>
      <c r="Q294" s="48"/>
    </row>
    <row r="295" spans="1:17" ht="18.75" thickBot="1" x14ac:dyDescent="0.3">
      <c r="A295" s="5"/>
      <c r="B295" s="28"/>
      <c r="C295" s="16"/>
      <c r="D295" s="16"/>
      <c r="E295" s="16"/>
      <c r="F295" s="16"/>
      <c r="G295" s="16"/>
      <c r="H295" s="16"/>
      <c r="I295" s="16"/>
      <c r="J295" s="16"/>
      <c r="K295" s="69"/>
      <c r="L295" s="5"/>
      <c r="M295" s="48"/>
      <c r="N295" s="48"/>
      <c r="O295" s="48"/>
      <c r="P295" s="48"/>
      <c r="Q295" s="48"/>
    </row>
    <row r="296" spans="1:17" ht="18.75" thickTop="1" x14ac:dyDescent="0.25">
      <c r="A296" s="22"/>
      <c r="B296" s="22"/>
      <c r="C296" s="20"/>
      <c r="D296" s="20"/>
      <c r="E296" s="20">
        <f>COUNTA(E267:E293)</f>
        <v>4</v>
      </c>
      <c r="F296" s="20">
        <f t="shared" ref="F296:J296" si="49">COUNTA(F267:F293)</f>
        <v>2</v>
      </c>
      <c r="G296" s="20"/>
      <c r="H296" s="20"/>
      <c r="I296" s="20">
        <f t="shared" si="49"/>
        <v>3</v>
      </c>
      <c r="J296" s="20">
        <f t="shared" si="49"/>
        <v>3</v>
      </c>
      <c r="K296" s="69"/>
      <c r="L296" s="5"/>
      <c r="M296" s="48"/>
      <c r="N296" s="48"/>
      <c r="O296" s="48"/>
      <c r="P296" s="48"/>
      <c r="Q296" s="48"/>
    </row>
    <row r="297" spans="1:17" ht="18" x14ac:dyDescent="0.25">
      <c r="A297" s="5"/>
      <c r="B297" s="28"/>
      <c r="C297" s="16"/>
      <c r="D297" s="16"/>
      <c r="E297" s="16"/>
      <c r="F297" s="16"/>
      <c r="G297" s="16"/>
      <c r="H297" s="16"/>
      <c r="I297" s="16"/>
      <c r="J297" s="16"/>
      <c r="K297" s="69"/>
      <c r="L297" s="5"/>
      <c r="M297" s="48"/>
      <c r="N297" s="48"/>
      <c r="O297" s="48"/>
      <c r="P297" s="48"/>
      <c r="Q297" s="48"/>
    </row>
    <row r="298" spans="1:17" ht="36.75" thickBot="1" x14ac:dyDescent="0.3">
      <c r="A298" s="4"/>
      <c r="B298" s="4"/>
      <c r="C298" s="2"/>
      <c r="D298" s="2" t="s">
        <v>19</v>
      </c>
      <c r="E298" s="2" t="s">
        <v>4</v>
      </c>
      <c r="F298" s="2" t="s">
        <v>5</v>
      </c>
      <c r="G298" s="2"/>
      <c r="H298" s="2" t="s">
        <v>20</v>
      </c>
      <c r="I298" s="2" t="s">
        <v>4</v>
      </c>
      <c r="J298" s="2" t="s">
        <v>5</v>
      </c>
      <c r="K298" s="69"/>
      <c r="L298" s="5"/>
      <c r="M298" s="48"/>
      <c r="N298" s="48"/>
      <c r="O298" s="48"/>
      <c r="P298" s="48"/>
      <c r="Q298" s="48"/>
    </row>
    <row r="299" spans="1:17" ht="18" customHeight="1" x14ac:dyDescent="0.25">
      <c r="A299" s="27" t="s">
        <v>22</v>
      </c>
      <c r="B299" s="12">
        <v>46282</v>
      </c>
      <c r="C299" s="25"/>
      <c r="D299" s="25"/>
      <c r="E299" s="25"/>
      <c r="F299" s="25" t="s">
        <v>17</v>
      </c>
      <c r="G299" s="25"/>
      <c r="H299" s="25"/>
      <c r="I299" s="25" t="s">
        <v>17</v>
      </c>
      <c r="J299" s="25"/>
      <c r="K299" s="69"/>
      <c r="L299" s="5"/>
      <c r="M299" s="48"/>
      <c r="N299" s="48"/>
      <c r="O299" s="48"/>
      <c r="P299" s="48"/>
      <c r="Q299" s="48"/>
    </row>
    <row r="300" spans="1:17" ht="18" x14ac:dyDescent="0.25">
      <c r="A300" s="5"/>
      <c r="B300" s="12">
        <f>SUM(B299+7)</f>
        <v>46289</v>
      </c>
      <c r="C300" s="25"/>
      <c r="D300" s="25"/>
      <c r="E300" s="25"/>
      <c r="F300" s="25" t="s">
        <v>17</v>
      </c>
      <c r="G300" s="25"/>
      <c r="H300" s="25"/>
      <c r="I300" s="25" t="s">
        <v>17</v>
      </c>
      <c r="J300" s="25"/>
      <c r="K300" s="69"/>
      <c r="L300" s="5"/>
      <c r="M300" s="48"/>
      <c r="N300" s="48"/>
      <c r="O300" s="48"/>
      <c r="P300" s="48"/>
      <c r="Q300" s="48"/>
    </row>
    <row r="301" spans="1:17" ht="18" x14ac:dyDescent="0.25">
      <c r="A301" s="5"/>
      <c r="B301" s="12">
        <f t="shared" ref="B301:B316" si="50">SUM(B300+7)</f>
        <v>46296</v>
      </c>
      <c r="C301" s="25"/>
      <c r="D301" s="25"/>
      <c r="E301" s="25" t="s">
        <v>17</v>
      </c>
      <c r="F301" s="25"/>
      <c r="G301" s="25"/>
      <c r="H301" s="25"/>
      <c r="I301" s="25"/>
      <c r="J301" s="25" t="s">
        <v>17</v>
      </c>
      <c r="K301" s="69"/>
      <c r="L301" s="5"/>
      <c r="M301" s="48"/>
      <c r="N301" s="48"/>
      <c r="O301" s="48"/>
      <c r="P301" s="48"/>
      <c r="Q301" s="48"/>
    </row>
    <row r="302" spans="1:17" ht="18" x14ac:dyDescent="0.25">
      <c r="A302" s="5"/>
      <c r="B302" s="12">
        <f t="shared" si="50"/>
        <v>46303</v>
      </c>
      <c r="C302" s="25"/>
      <c r="D302" s="25"/>
      <c r="E302" s="25" t="s">
        <v>17</v>
      </c>
      <c r="F302" s="25"/>
      <c r="G302" s="25"/>
      <c r="H302" s="25"/>
      <c r="I302" s="25"/>
      <c r="J302" s="25" t="s">
        <v>17</v>
      </c>
      <c r="K302" s="69"/>
      <c r="L302" s="5"/>
      <c r="M302" s="48"/>
      <c r="N302" s="48"/>
      <c r="O302" s="48"/>
      <c r="P302" s="48"/>
      <c r="Q302" s="48"/>
    </row>
    <row r="303" spans="1:17" ht="18" x14ac:dyDescent="0.25">
      <c r="A303" s="5"/>
      <c r="B303" s="12">
        <f t="shared" si="50"/>
        <v>46310</v>
      </c>
      <c r="C303" s="25"/>
      <c r="D303" s="25"/>
      <c r="E303" s="25" t="s">
        <v>17</v>
      </c>
      <c r="F303" s="25"/>
      <c r="G303" s="25"/>
      <c r="H303" s="25"/>
      <c r="I303" s="25"/>
      <c r="J303" s="25" t="s">
        <v>17</v>
      </c>
      <c r="K303" s="69"/>
      <c r="L303" s="5"/>
      <c r="M303" s="48"/>
      <c r="N303" s="48"/>
      <c r="O303" s="48"/>
      <c r="P303" s="48"/>
      <c r="Q303" s="48"/>
    </row>
    <row r="304" spans="1:17" ht="18" x14ac:dyDescent="0.25">
      <c r="A304" s="5"/>
      <c r="B304" s="12">
        <f t="shared" si="50"/>
        <v>46317</v>
      </c>
      <c r="C304" s="25"/>
      <c r="D304" s="25"/>
      <c r="E304" s="25" t="s">
        <v>17</v>
      </c>
      <c r="F304" s="25"/>
      <c r="G304" s="25"/>
      <c r="H304" s="25"/>
      <c r="I304" s="25" t="s">
        <v>17</v>
      </c>
      <c r="J304" s="25"/>
      <c r="K304" s="69"/>
      <c r="L304" s="5"/>
      <c r="M304" s="48"/>
      <c r="N304" s="48"/>
      <c r="O304" s="48"/>
      <c r="P304" s="48"/>
      <c r="Q304" s="48"/>
    </row>
    <row r="305" spans="1:17" ht="18" x14ac:dyDescent="0.25">
      <c r="A305" s="5"/>
      <c r="B305" s="12">
        <f t="shared" si="50"/>
        <v>46324</v>
      </c>
      <c r="C305" s="25"/>
      <c r="D305" s="25"/>
      <c r="E305" s="25"/>
      <c r="F305" s="25"/>
      <c r="G305" s="25"/>
      <c r="H305" s="25"/>
      <c r="I305" s="25"/>
      <c r="J305" s="25"/>
      <c r="K305" s="69"/>
      <c r="L305" s="5"/>
      <c r="M305" s="48"/>
      <c r="N305" s="48"/>
      <c r="O305" s="48"/>
      <c r="P305" s="48"/>
      <c r="Q305" s="48"/>
    </row>
    <row r="306" spans="1:17" ht="18" x14ac:dyDescent="0.25">
      <c r="A306" s="5"/>
      <c r="B306" s="12">
        <f t="shared" si="50"/>
        <v>46331</v>
      </c>
      <c r="C306" s="25"/>
      <c r="D306" s="25"/>
      <c r="E306" s="25"/>
      <c r="F306" s="25"/>
      <c r="G306" s="25"/>
      <c r="H306" s="25"/>
      <c r="I306" s="25"/>
      <c r="J306" s="25"/>
      <c r="K306" s="69"/>
      <c r="L306" s="5"/>
      <c r="M306" s="48"/>
      <c r="N306" s="48"/>
      <c r="O306" s="48"/>
      <c r="P306" s="48"/>
      <c r="Q306" s="48"/>
    </row>
    <row r="307" spans="1:17" ht="18" x14ac:dyDescent="0.25">
      <c r="A307" s="5"/>
      <c r="B307" s="12">
        <f t="shared" si="50"/>
        <v>46338</v>
      </c>
      <c r="C307" s="25"/>
      <c r="D307" s="25"/>
      <c r="E307" s="25"/>
      <c r="F307" s="25"/>
      <c r="G307" s="25"/>
      <c r="H307" s="25"/>
      <c r="I307" s="25"/>
      <c r="J307" s="25"/>
      <c r="K307" s="69"/>
      <c r="L307" s="5"/>
      <c r="M307" s="48"/>
      <c r="N307" s="48"/>
      <c r="O307" s="48"/>
      <c r="P307" s="48"/>
      <c r="Q307" s="48"/>
    </row>
    <row r="308" spans="1:17" ht="18" x14ac:dyDescent="0.25">
      <c r="A308" s="5"/>
      <c r="B308" s="12">
        <f t="shared" si="50"/>
        <v>46345</v>
      </c>
      <c r="C308" s="25"/>
      <c r="D308" s="25"/>
      <c r="E308" s="25"/>
      <c r="F308" s="25"/>
      <c r="G308" s="25"/>
      <c r="H308" s="25"/>
      <c r="I308" s="25"/>
      <c r="J308" s="25"/>
      <c r="K308" s="69"/>
      <c r="L308" s="5"/>
      <c r="M308" s="48"/>
      <c r="N308" s="48"/>
      <c r="O308" s="48"/>
      <c r="P308" s="48"/>
      <c r="Q308" s="48"/>
    </row>
    <row r="309" spans="1:17" ht="18" x14ac:dyDescent="0.25">
      <c r="A309" s="5"/>
      <c r="B309" s="12">
        <f t="shared" si="50"/>
        <v>46352</v>
      </c>
      <c r="C309" s="25"/>
      <c r="D309" s="25"/>
      <c r="E309" s="25"/>
      <c r="F309" s="25"/>
      <c r="G309" s="25"/>
      <c r="H309" s="25"/>
      <c r="I309" s="25"/>
      <c r="J309" s="25"/>
      <c r="K309" s="69"/>
      <c r="L309" s="5"/>
      <c r="M309" s="48"/>
      <c r="N309" s="48"/>
      <c r="O309" s="48"/>
      <c r="P309" s="48"/>
      <c r="Q309" s="48"/>
    </row>
    <row r="310" spans="1:17" ht="18" x14ac:dyDescent="0.25">
      <c r="A310" s="5"/>
      <c r="B310" s="12">
        <f t="shared" si="50"/>
        <v>46359</v>
      </c>
      <c r="C310" s="25"/>
      <c r="D310" s="25"/>
      <c r="E310" s="25"/>
      <c r="F310" s="25"/>
      <c r="G310" s="25"/>
      <c r="H310" s="25"/>
      <c r="I310" s="25"/>
      <c r="J310" s="25"/>
      <c r="K310" s="69"/>
      <c r="L310" s="5"/>
      <c r="M310" s="48"/>
      <c r="N310" s="48"/>
      <c r="O310" s="48"/>
      <c r="P310" s="48"/>
      <c r="Q310" s="48"/>
    </row>
    <row r="311" spans="1:17" ht="18" x14ac:dyDescent="0.25">
      <c r="A311" s="5"/>
      <c r="B311" s="12">
        <f t="shared" si="50"/>
        <v>46366</v>
      </c>
      <c r="C311" s="25"/>
      <c r="D311" s="25"/>
      <c r="E311" s="25"/>
      <c r="F311" s="25"/>
      <c r="G311" s="25"/>
      <c r="H311" s="25"/>
      <c r="I311" s="25"/>
      <c r="J311" s="25"/>
      <c r="K311" s="69"/>
      <c r="L311" s="5"/>
      <c r="M311" s="48"/>
      <c r="N311" s="48"/>
      <c r="O311" s="48"/>
      <c r="P311" s="48"/>
      <c r="Q311" s="48"/>
    </row>
    <row r="312" spans="1:17" ht="18" x14ac:dyDescent="0.25">
      <c r="A312" s="5"/>
      <c r="B312" s="12">
        <f t="shared" si="50"/>
        <v>46373</v>
      </c>
      <c r="C312" s="25"/>
      <c r="D312" s="25"/>
      <c r="E312" s="25"/>
      <c r="F312" s="25"/>
      <c r="G312" s="25"/>
      <c r="H312" s="25"/>
      <c r="I312" s="25"/>
      <c r="J312" s="25"/>
      <c r="K312" s="69"/>
      <c r="L312" s="5"/>
      <c r="M312" s="48"/>
      <c r="N312" s="48"/>
      <c r="O312" s="48"/>
      <c r="P312" s="48"/>
      <c r="Q312" s="48"/>
    </row>
    <row r="313" spans="1:17" ht="18" x14ac:dyDescent="0.25">
      <c r="A313" s="5"/>
      <c r="B313" s="12">
        <f t="shared" si="50"/>
        <v>46380</v>
      </c>
      <c r="C313" s="25"/>
      <c r="D313" s="25"/>
      <c r="E313" s="25"/>
      <c r="F313" s="25"/>
      <c r="G313" s="25"/>
      <c r="H313" s="25"/>
      <c r="I313" s="25"/>
      <c r="J313" s="25"/>
      <c r="K313" s="69"/>
      <c r="L313" s="5"/>
      <c r="M313" s="48"/>
      <c r="N313" s="48"/>
      <c r="O313" s="48"/>
      <c r="P313" s="48"/>
      <c r="Q313" s="48"/>
    </row>
    <row r="314" spans="1:17" ht="18" x14ac:dyDescent="0.25">
      <c r="A314" s="5"/>
      <c r="B314" s="12">
        <f t="shared" si="50"/>
        <v>46387</v>
      </c>
      <c r="C314" s="25"/>
      <c r="D314" s="25"/>
      <c r="E314" s="25"/>
      <c r="F314" s="25"/>
      <c r="G314" s="25"/>
      <c r="H314" s="25"/>
      <c r="I314" s="25"/>
      <c r="J314" s="25"/>
      <c r="K314" s="69"/>
      <c r="L314" s="5"/>
      <c r="M314" s="48"/>
      <c r="N314" s="48"/>
      <c r="O314" s="48"/>
      <c r="P314" s="48"/>
      <c r="Q314" s="48"/>
    </row>
    <row r="315" spans="1:17" ht="18" x14ac:dyDescent="0.25">
      <c r="A315" s="5"/>
      <c r="B315" s="12">
        <f t="shared" si="50"/>
        <v>46394</v>
      </c>
      <c r="C315" s="25"/>
      <c r="D315" s="25"/>
      <c r="E315" s="25"/>
      <c r="F315" s="25"/>
      <c r="G315" s="25"/>
      <c r="H315" s="25"/>
      <c r="I315" s="25"/>
      <c r="J315" s="25"/>
      <c r="K315" s="69"/>
      <c r="L315" s="5"/>
      <c r="M315" s="48"/>
      <c r="N315" s="48"/>
      <c r="O315" s="48"/>
      <c r="P315" s="48"/>
      <c r="Q315" s="48"/>
    </row>
    <row r="316" spans="1:17" ht="18" x14ac:dyDescent="0.25">
      <c r="A316" s="5"/>
      <c r="B316" s="12">
        <f t="shared" si="50"/>
        <v>46401</v>
      </c>
      <c r="C316" s="25"/>
      <c r="D316" s="25"/>
      <c r="E316" s="25"/>
      <c r="F316" s="25"/>
      <c r="G316" s="25"/>
      <c r="H316" s="25"/>
      <c r="I316" s="25"/>
      <c r="J316" s="25"/>
      <c r="K316" s="69"/>
      <c r="L316" s="5"/>
      <c r="M316" s="48"/>
      <c r="N316" s="48"/>
      <c r="O316" s="48"/>
      <c r="P316" s="48"/>
      <c r="Q316" s="48"/>
    </row>
    <row r="317" spans="1:17" ht="18" x14ac:dyDescent="0.25">
      <c r="A317" s="5"/>
      <c r="B317" s="12">
        <f>SUM(B316+7)</f>
        <v>46408</v>
      </c>
      <c r="C317" s="25"/>
      <c r="D317" s="25"/>
      <c r="E317" s="25"/>
      <c r="F317" s="25"/>
      <c r="G317" s="25"/>
      <c r="H317" s="25"/>
      <c r="I317" s="25"/>
      <c r="J317" s="25"/>
      <c r="K317" s="69"/>
      <c r="L317" s="5"/>
      <c r="M317" s="48"/>
      <c r="N317" s="48"/>
      <c r="O317" s="48"/>
      <c r="P317" s="48"/>
      <c r="Q317" s="48"/>
    </row>
    <row r="318" spans="1:17" ht="18" x14ac:dyDescent="0.25">
      <c r="A318" s="5"/>
      <c r="B318" s="12">
        <f>SUM(B317+7)</f>
        <v>46415</v>
      </c>
      <c r="C318" s="25"/>
      <c r="D318" s="25"/>
      <c r="E318" s="25"/>
      <c r="F318" s="25"/>
      <c r="G318" s="25"/>
      <c r="H318" s="25"/>
      <c r="I318" s="25"/>
      <c r="J318" s="25"/>
      <c r="K318" s="69"/>
      <c r="L318" s="5"/>
      <c r="M318" s="48"/>
      <c r="N318" s="48"/>
      <c r="O318" s="48"/>
      <c r="P318" s="48"/>
      <c r="Q318" s="48"/>
    </row>
    <row r="319" spans="1:17" ht="18" x14ac:dyDescent="0.25">
      <c r="A319" s="5"/>
      <c r="B319" s="12"/>
      <c r="C319" s="25"/>
      <c r="D319" s="25"/>
      <c r="E319" s="25"/>
      <c r="F319" s="25"/>
      <c r="G319" s="25"/>
      <c r="H319" s="25"/>
      <c r="I319" s="25"/>
      <c r="J319" s="25"/>
      <c r="K319" s="69"/>
      <c r="L319" s="5"/>
      <c r="M319" s="48"/>
      <c r="N319" s="48"/>
      <c r="O319" s="48"/>
      <c r="P319" s="48"/>
      <c r="Q319" s="48"/>
    </row>
    <row r="320" spans="1:17" ht="18" x14ac:dyDescent="0.25">
      <c r="A320" s="5"/>
      <c r="B320" s="12"/>
      <c r="C320" s="25"/>
      <c r="D320" s="25"/>
      <c r="E320" s="25"/>
      <c r="F320" s="25"/>
      <c r="G320" s="25"/>
      <c r="H320" s="25"/>
      <c r="I320" s="25"/>
      <c r="J320" s="25"/>
      <c r="K320" s="69"/>
      <c r="L320" s="5"/>
      <c r="M320" s="48"/>
      <c r="N320" s="48"/>
      <c r="O320" s="48"/>
      <c r="P320" s="48"/>
      <c r="Q320" s="48"/>
    </row>
    <row r="321" spans="1:17" ht="18" x14ac:dyDescent="0.25">
      <c r="A321" s="5"/>
      <c r="B321" s="12"/>
      <c r="C321" s="25"/>
      <c r="D321" s="25"/>
      <c r="E321" s="25"/>
      <c r="F321" s="25"/>
      <c r="G321" s="25"/>
      <c r="H321" s="25"/>
      <c r="I321" s="25"/>
      <c r="J321" s="25"/>
      <c r="K321" s="69"/>
      <c r="L321" s="5"/>
      <c r="M321" s="48"/>
      <c r="N321" s="48"/>
      <c r="O321" s="48"/>
      <c r="P321" s="48"/>
      <c r="Q321" s="48"/>
    </row>
    <row r="322" spans="1:17" ht="18" x14ac:dyDescent="0.25">
      <c r="A322" s="5"/>
      <c r="B322" s="12"/>
      <c r="C322" s="25"/>
      <c r="D322" s="25"/>
      <c r="E322" s="25"/>
      <c r="F322" s="25"/>
      <c r="G322" s="25"/>
      <c r="H322" s="25"/>
      <c r="I322" s="25"/>
      <c r="J322" s="25"/>
      <c r="K322" s="69"/>
      <c r="L322" s="5"/>
      <c r="M322" s="48"/>
      <c r="N322" s="48"/>
      <c r="O322" s="48"/>
      <c r="P322" s="48"/>
      <c r="Q322" s="48"/>
    </row>
    <row r="323" spans="1:17" ht="18" x14ac:dyDescent="0.25">
      <c r="A323" s="5"/>
      <c r="B323" s="12"/>
      <c r="C323" s="25"/>
      <c r="D323" s="25"/>
      <c r="E323" s="25"/>
      <c r="F323" s="25"/>
      <c r="G323" s="25"/>
      <c r="H323" s="25"/>
      <c r="I323" s="25"/>
      <c r="J323" s="25"/>
      <c r="K323" s="69"/>
      <c r="L323" s="5"/>
      <c r="M323" s="48"/>
      <c r="N323" s="48"/>
      <c r="O323" s="48"/>
      <c r="P323" s="48"/>
      <c r="Q323" s="48"/>
    </row>
    <row r="324" spans="1:17" ht="18" x14ac:dyDescent="0.25">
      <c r="A324" s="5"/>
      <c r="B324" s="15"/>
      <c r="C324" s="25"/>
      <c r="D324" s="25"/>
      <c r="E324" s="25"/>
      <c r="F324" s="25"/>
      <c r="G324" s="25"/>
      <c r="H324" s="25"/>
      <c r="I324" s="25"/>
      <c r="J324" s="25"/>
      <c r="K324" s="69"/>
      <c r="L324" s="5"/>
      <c r="M324" s="48"/>
      <c r="N324" s="48"/>
      <c r="O324" s="48"/>
      <c r="P324" s="48"/>
      <c r="Q324" s="48"/>
    </row>
    <row r="325" spans="1:17" ht="18" x14ac:dyDescent="0.25">
      <c r="A325" s="5"/>
      <c r="B325" s="15"/>
      <c r="C325" s="25"/>
      <c r="D325" s="25"/>
      <c r="E325" s="25"/>
      <c r="F325" s="25"/>
      <c r="G325" s="25"/>
      <c r="H325" s="25"/>
      <c r="I325" s="25"/>
      <c r="J325" s="25"/>
      <c r="K325" s="69"/>
      <c r="L325" s="5"/>
      <c r="M325" s="48"/>
      <c r="N325" s="48"/>
      <c r="O325" s="48"/>
      <c r="P325" s="48"/>
      <c r="Q325" s="48"/>
    </row>
    <row r="326" spans="1:17" ht="18" x14ac:dyDescent="0.25">
      <c r="A326" s="5"/>
      <c r="B326" s="8"/>
      <c r="C326" s="16"/>
      <c r="D326" s="16"/>
      <c r="E326" s="16"/>
      <c r="F326" s="16"/>
      <c r="G326" s="16"/>
      <c r="H326" s="16"/>
      <c r="I326" s="16"/>
      <c r="J326" s="16"/>
      <c r="K326" s="69"/>
      <c r="L326" s="5"/>
      <c r="M326" s="48"/>
      <c r="N326" s="48"/>
      <c r="O326" s="48"/>
      <c r="P326" s="48"/>
      <c r="Q326" s="48"/>
    </row>
    <row r="327" spans="1:17" ht="18.75" thickBot="1" x14ac:dyDescent="0.3">
      <c r="A327" s="5"/>
      <c r="B327" s="8"/>
      <c r="C327" s="16"/>
      <c r="D327" s="16"/>
      <c r="E327" s="16"/>
      <c r="F327" s="16"/>
      <c r="G327" s="16"/>
      <c r="H327" s="16"/>
      <c r="I327" s="16"/>
      <c r="J327" s="16"/>
      <c r="K327" s="69"/>
      <c r="L327" s="5"/>
      <c r="M327" s="48"/>
      <c r="N327" s="48"/>
      <c r="O327" s="48"/>
      <c r="P327" s="48"/>
      <c r="Q327" s="48"/>
    </row>
    <row r="328" spans="1:17" ht="18.75" thickTop="1" x14ac:dyDescent="0.25">
      <c r="A328" s="22"/>
      <c r="B328" s="22"/>
      <c r="C328" s="20"/>
      <c r="D328" s="20"/>
      <c r="E328" s="20">
        <f>COUNTA(E299:E325)</f>
        <v>4</v>
      </c>
      <c r="F328" s="20">
        <f t="shared" ref="F328:J328" si="51">COUNTA(F299:F325)</f>
        <v>2</v>
      </c>
      <c r="G328" s="20"/>
      <c r="H328" s="20"/>
      <c r="I328" s="20">
        <f t="shared" si="51"/>
        <v>3</v>
      </c>
      <c r="J328" s="20">
        <f t="shared" si="51"/>
        <v>3</v>
      </c>
      <c r="K328" s="69"/>
      <c r="L328" s="5"/>
      <c r="M328" s="48"/>
      <c r="N328" s="48"/>
      <c r="O328" s="48"/>
      <c r="P328" s="48"/>
      <c r="Q328" s="48"/>
    </row>
    <row r="329" spans="1:17" ht="18" x14ac:dyDescent="0.25">
      <c r="A329" s="5"/>
      <c r="B329" s="28"/>
      <c r="C329" s="16"/>
      <c r="D329" s="16"/>
      <c r="E329" s="16"/>
      <c r="F329" s="16"/>
      <c r="G329" s="16"/>
      <c r="H329" s="16"/>
      <c r="I329" s="16"/>
      <c r="J329" s="16"/>
      <c r="K329" s="69"/>
      <c r="L329" s="5"/>
      <c r="M329" s="28"/>
      <c r="N329" s="28"/>
      <c r="O329" s="28"/>
      <c r="P329" s="48"/>
      <c r="Q329" s="48"/>
    </row>
    <row r="330" spans="1:17" ht="18.75" thickBot="1" x14ac:dyDescent="0.3">
      <c r="A330" s="4"/>
      <c r="B330" s="4"/>
      <c r="C330" s="2"/>
      <c r="D330" s="2"/>
      <c r="E330" s="2" t="s">
        <v>4</v>
      </c>
      <c r="F330" s="2" t="s">
        <v>5</v>
      </c>
      <c r="G330" s="2"/>
      <c r="H330" s="2"/>
      <c r="I330" s="2"/>
      <c r="J330" s="2"/>
      <c r="K330" s="69"/>
      <c r="L330" s="5"/>
      <c r="M330" s="28"/>
      <c r="N330" s="28"/>
      <c r="O330" s="28"/>
      <c r="P330" s="48"/>
      <c r="Q330" s="48"/>
    </row>
    <row r="331" spans="1:17" ht="18" x14ac:dyDescent="0.25">
      <c r="A331" s="27" t="s">
        <v>23</v>
      </c>
      <c r="B331" s="12">
        <v>46282</v>
      </c>
      <c r="C331" s="25"/>
      <c r="D331" s="25"/>
      <c r="E331" s="25" t="s">
        <v>17</v>
      </c>
      <c r="F331" s="25"/>
      <c r="G331" s="16"/>
      <c r="H331" s="16"/>
      <c r="I331" s="16"/>
      <c r="J331" s="16"/>
      <c r="K331" s="69"/>
      <c r="L331" s="5"/>
      <c r="M331" s="28"/>
      <c r="N331" s="28"/>
      <c r="O331" s="28"/>
      <c r="P331" s="48"/>
      <c r="Q331" s="48"/>
    </row>
    <row r="332" spans="1:17" ht="18" x14ac:dyDescent="0.25">
      <c r="A332" s="5"/>
      <c r="B332" s="12">
        <f>SUM(B331+7)</f>
        <v>46289</v>
      </c>
      <c r="C332" s="25"/>
      <c r="D332" s="25"/>
      <c r="E332" s="25"/>
      <c r="F332" s="25" t="s">
        <v>17</v>
      </c>
      <c r="G332" s="16"/>
      <c r="H332" s="16"/>
      <c r="I332" s="16"/>
      <c r="J332" s="16"/>
      <c r="K332" s="69"/>
      <c r="L332" s="5"/>
      <c r="M332" s="28"/>
      <c r="N332" s="28"/>
      <c r="O332" s="28"/>
      <c r="P332" s="48"/>
      <c r="Q332" s="48"/>
    </row>
    <row r="333" spans="1:17" ht="18" x14ac:dyDescent="0.25">
      <c r="A333" s="5"/>
      <c r="B333" s="12">
        <f t="shared" ref="B333:B348" si="52">SUM(B332+7)</f>
        <v>46296</v>
      </c>
      <c r="C333" s="25"/>
      <c r="D333" s="25"/>
      <c r="E333" s="25" t="s">
        <v>17</v>
      </c>
      <c r="F333" s="25"/>
      <c r="G333" s="16"/>
      <c r="H333" s="16"/>
      <c r="I333" s="16"/>
      <c r="J333" s="16"/>
      <c r="K333" s="69"/>
      <c r="L333" s="5"/>
      <c r="M333" s="28"/>
      <c r="N333" s="28"/>
      <c r="O333" s="28"/>
      <c r="P333" s="48"/>
      <c r="Q333" s="48"/>
    </row>
    <row r="334" spans="1:17" ht="18" x14ac:dyDescent="0.25">
      <c r="A334" s="5"/>
      <c r="B334" s="12">
        <f t="shared" si="52"/>
        <v>46303</v>
      </c>
      <c r="C334" s="25"/>
      <c r="D334" s="25"/>
      <c r="E334" s="25" t="s">
        <v>17</v>
      </c>
      <c r="F334" s="25"/>
      <c r="G334" s="16"/>
      <c r="H334" s="16"/>
      <c r="I334" s="16"/>
      <c r="J334" s="16"/>
      <c r="K334" s="69"/>
      <c r="L334" s="5"/>
      <c r="M334" s="28"/>
      <c r="N334" s="28"/>
      <c r="O334" s="28"/>
      <c r="P334" s="48"/>
      <c r="Q334" s="48"/>
    </row>
    <row r="335" spans="1:17" ht="18" x14ac:dyDescent="0.25">
      <c r="A335" s="5"/>
      <c r="B335" s="12">
        <f t="shared" si="52"/>
        <v>46310</v>
      </c>
      <c r="C335" s="25"/>
      <c r="D335" s="25"/>
      <c r="E335" s="25" t="s">
        <v>17</v>
      </c>
      <c r="F335" s="25"/>
      <c r="G335" s="16"/>
      <c r="H335" s="16"/>
      <c r="I335" s="16"/>
      <c r="J335" s="16"/>
      <c r="K335" s="69"/>
      <c r="L335" s="5"/>
      <c r="M335" s="28"/>
      <c r="N335" s="28"/>
      <c r="O335" s="28"/>
      <c r="P335" s="48"/>
      <c r="Q335" s="48"/>
    </row>
    <row r="336" spans="1:17" ht="18" x14ac:dyDescent="0.25">
      <c r="A336" s="5"/>
      <c r="B336" s="12">
        <f t="shared" si="52"/>
        <v>46317</v>
      </c>
      <c r="C336" s="25"/>
      <c r="D336" s="25"/>
      <c r="E336" s="25"/>
      <c r="F336" s="25" t="s">
        <v>17</v>
      </c>
      <c r="G336" s="16"/>
      <c r="H336" s="16"/>
      <c r="I336" s="16"/>
      <c r="J336" s="16"/>
      <c r="K336" s="69"/>
      <c r="L336" s="5"/>
      <c r="M336" s="28"/>
      <c r="N336" s="28"/>
      <c r="O336" s="28"/>
      <c r="P336" s="48"/>
      <c r="Q336" s="48"/>
    </row>
    <row r="337" spans="1:17" ht="18" x14ac:dyDescent="0.25">
      <c r="A337" s="5"/>
      <c r="B337" s="12">
        <f t="shared" si="52"/>
        <v>46324</v>
      </c>
      <c r="C337" s="25"/>
      <c r="D337" s="25"/>
      <c r="E337" s="25"/>
      <c r="F337" s="25"/>
      <c r="G337" s="16"/>
      <c r="H337" s="16"/>
      <c r="I337" s="16"/>
      <c r="J337" s="16"/>
      <c r="K337" s="69"/>
      <c r="L337" s="5"/>
      <c r="M337" s="28"/>
      <c r="N337" s="28"/>
      <c r="O337" s="28"/>
      <c r="P337" s="48"/>
      <c r="Q337" s="48"/>
    </row>
    <row r="338" spans="1:17" ht="18" x14ac:dyDescent="0.25">
      <c r="A338" s="5"/>
      <c r="B338" s="12">
        <f t="shared" si="52"/>
        <v>46331</v>
      </c>
      <c r="C338" s="25"/>
      <c r="D338" s="25"/>
      <c r="E338" s="25"/>
      <c r="F338" s="25"/>
      <c r="G338" s="16"/>
      <c r="H338" s="16"/>
      <c r="I338" s="16"/>
      <c r="J338" s="16"/>
      <c r="K338" s="69"/>
      <c r="L338" s="5"/>
      <c r="M338" s="28"/>
      <c r="N338" s="28"/>
      <c r="O338" s="28"/>
      <c r="P338" s="48"/>
      <c r="Q338" s="48"/>
    </row>
    <row r="339" spans="1:17" ht="18" x14ac:dyDescent="0.25">
      <c r="A339" s="5"/>
      <c r="B339" s="12">
        <f t="shared" si="52"/>
        <v>46338</v>
      </c>
      <c r="C339" s="25"/>
      <c r="D339" s="25"/>
      <c r="E339" s="25"/>
      <c r="F339" s="25"/>
      <c r="G339" s="16"/>
      <c r="H339" s="16"/>
      <c r="I339" s="16"/>
      <c r="J339" s="16"/>
      <c r="K339" s="69"/>
      <c r="L339" s="5"/>
      <c r="M339" s="28"/>
      <c r="N339" s="28"/>
      <c r="O339" s="28"/>
      <c r="P339" s="48"/>
      <c r="Q339" s="48"/>
    </row>
    <row r="340" spans="1:17" ht="18" x14ac:dyDescent="0.25">
      <c r="A340" s="5"/>
      <c r="B340" s="12">
        <f t="shared" si="52"/>
        <v>46345</v>
      </c>
      <c r="C340" s="25"/>
      <c r="D340" s="25"/>
      <c r="E340" s="25"/>
      <c r="F340" s="25"/>
      <c r="G340" s="16"/>
      <c r="H340" s="16"/>
      <c r="I340" s="16"/>
      <c r="J340" s="16"/>
      <c r="K340" s="69"/>
      <c r="L340" s="5"/>
      <c r="M340" s="28"/>
      <c r="N340" s="28"/>
      <c r="O340" s="28"/>
      <c r="P340" s="48"/>
      <c r="Q340" s="48"/>
    </row>
    <row r="341" spans="1:17" ht="18" x14ac:dyDescent="0.25">
      <c r="A341" s="5"/>
      <c r="B341" s="12">
        <f t="shared" si="52"/>
        <v>46352</v>
      </c>
      <c r="C341" s="25"/>
      <c r="D341" s="25"/>
      <c r="E341" s="25"/>
      <c r="F341" s="25"/>
      <c r="G341" s="16"/>
      <c r="H341" s="16"/>
      <c r="I341" s="16"/>
      <c r="J341" s="16"/>
      <c r="K341" s="69"/>
      <c r="L341" s="5"/>
      <c r="M341" s="28"/>
      <c r="N341" s="28"/>
      <c r="O341" s="28"/>
      <c r="P341" s="48"/>
      <c r="Q341" s="48"/>
    </row>
    <row r="342" spans="1:17" ht="18" x14ac:dyDescent="0.25">
      <c r="A342" s="5"/>
      <c r="B342" s="12">
        <f t="shared" si="52"/>
        <v>46359</v>
      </c>
      <c r="C342" s="25"/>
      <c r="D342" s="25"/>
      <c r="E342" s="25"/>
      <c r="F342" s="25"/>
      <c r="G342" s="16"/>
      <c r="H342" s="16"/>
      <c r="I342" s="16"/>
      <c r="J342" s="16"/>
      <c r="K342" s="69"/>
      <c r="L342" s="5"/>
      <c r="M342" s="28"/>
      <c r="N342" s="28"/>
      <c r="O342" s="28"/>
      <c r="P342" s="48"/>
      <c r="Q342" s="48"/>
    </row>
    <row r="343" spans="1:17" ht="18" x14ac:dyDescent="0.25">
      <c r="A343" s="5"/>
      <c r="B343" s="12">
        <f t="shared" si="52"/>
        <v>46366</v>
      </c>
      <c r="C343" s="25"/>
      <c r="D343" s="25"/>
      <c r="E343" s="25"/>
      <c r="F343" s="25"/>
      <c r="G343" s="16"/>
      <c r="H343" s="16"/>
      <c r="I343" s="16"/>
      <c r="J343" s="16"/>
      <c r="K343" s="69"/>
      <c r="L343" s="5"/>
      <c r="M343" s="28"/>
      <c r="N343" s="28"/>
      <c r="O343" s="28"/>
      <c r="P343" s="48"/>
      <c r="Q343" s="48"/>
    </row>
    <row r="344" spans="1:17" ht="18" x14ac:dyDescent="0.25">
      <c r="A344" s="5"/>
      <c r="B344" s="12">
        <f t="shared" si="52"/>
        <v>46373</v>
      </c>
      <c r="C344" s="25"/>
      <c r="D344" s="25"/>
      <c r="E344" s="25"/>
      <c r="F344" s="25"/>
      <c r="G344" s="16"/>
      <c r="H344" s="16"/>
      <c r="I344" s="16"/>
      <c r="J344" s="16"/>
      <c r="K344" s="69"/>
      <c r="L344" s="5"/>
      <c r="M344" s="28"/>
      <c r="N344" s="28"/>
      <c r="O344" s="28"/>
      <c r="P344" s="48"/>
      <c r="Q344" s="48"/>
    </row>
    <row r="345" spans="1:17" ht="18" x14ac:dyDescent="0.25">
      <c r="A345" s="5"/>
      <c r="B345" s="12">
        <f t="shared" si="52"/>
        <v>46380</v>
      </c>
      <c r="C345" s="25"/>
      <c r="D345" s="25"/>
      <c r="E345" s="25"/>
      <c r="F345" s="25"/>
      <c r="G345" s="16"/>
      <c r="H345" s="16"/>
      <c r="I345" s="16"/>
      <c r="J345" s="16"/>
      <c r="K345" s="69"/>
      <c r="L345" s="5"/>
      <c r="M345" s="28"/>
      <c r="N345" s="28"/>
      <c r="O345" s="28"/>
      <c r="P345" s="48"/>
      <c r="Q345" s="48"/>
    </row>
    <row r="346" spans="1:17" ht="18" x14ac:dyDescent="0.25">
      <c r="A346" s="5"/>
      <c r="B346" s="12">
        <f t="shared" si="52"/>
        <v>46387</v>
      </c>
      <c r="C346" s="25"/>
      <c r="D346" s="25"/>
      <c r="E346" s="25"/>
      <c r="F346" s="25"/>
      <c r="G346" s="16"/>
      <c r="H346" s="16"/>
      <c r="I346" s="16"/>
      <c r="J346" s="16"/>
      <c r="K346" s="69"/>
      <c r="L346" s="5"/>
      <c r="M346" s="28"/>
      <c r="N346" s="28"/>
      <c r="O346" s="28"/>
      <c r="P346" s="48"/>
      <c r="Q346" s="48"/>
    </row>
    <row r="347" spans="1:17" ht="18" x14ac:dyDescent="0.25">
      <c r="A347" s="5"/>
      <c r="B347" s="12">
        <f t="shared" si="52"/>
        <v>46394</v>
      </c>
      <c r="C347" s="25"/>
      <c r="D347" s="25"/>
      <c r="E347" s="25"/>
      <c r="F347" s="25"/>
      <c r="G347" s="16"/>
      <c r="H347" s="16"/>
      <c r="I347" s="16"/>
      <c r="J347" s="16"/>
      <c r="K347" s="69"/>
      <c r="L347" s="5"/>
      <c r="M347" s="28"/>
      <c r="N347" s="28"/>
      <c r="O347" s="28"/>
      <c r="P347" s="48"/>
      <c r="Q347" s="48"/>
    </row>
    <row r="348" spans="1:17" ht="18" x14ac:dyDescent="0.25">
      <c r="A348" s="5"/>
      <c r="B348" s="12">
        <f t="shared" si="52"/>
        <v>46401</v>
      </c>
      <c r="C348" s="25"/>
      <c r="D348" s="25"/>
      <c r="E348" s="25"/>
      <c r="F348" s="25"/>
      <c r="G348" s="16"/>
      <c r="H348" s="16"/>
      <c r="I348" s="16"/>
      <c r="J348" s="16"/>
      <c r="K348" s="69"/>
      <c r="L348" s="5"/>
      <c r="M348" s="28"/>
      <c r="N348" s="28"/>
      <c r="O348" s="28"/>
      <c r="P348" s="48"/>
      <c r="Q348" s="48"/>
    </row>
    <row r="349" spans="1:17" ht="18" x14ac:dyDescent="0.25">
      <c r="A349" s="5"/>
      <c r="B349" s="12">
        <f>SUM(B348+7)</f>
        <v>46408</v>
      </c>
      <c r="C349" s="25"/>
      <c r="D349" s="25"/>
      <c r="E349" s="25"/>
      <c r="F349" s="25"/>
      <c r="G349" s="16"/>
      <c r="H349" s="16"/>
      <c r="I349" s="16"/>
      <c r="J349" s="16"/>
      <c r="K349" s="69"/>
      <c r="L349" s="5"/>
      <c r="M349" s="28"/>
      <c r="N349" s="28"/>
      <c r="O349" s="28"/>
      <c r="P349" s="48"/>
      <c r="Q349" s="48"/>
    </row>
    <row r="350" spans="1:17" ht="18" x14ac:dyDescent="0.25">
      <c r="A350" s="5"/>
      <c r="B350" s="12">
        <f>SUM(B349+7)</f>
        <v>46415</v>
      </c>
      <c r="C350" s="25"/>
      <c r="D350" s="25"/>
      <c r="E350" s="25"/>
      <c r="F350" s="25"/>
      <c r="G350" s="16"/>
      <c r="H350" s="16"/>
      <c r="I350" s="16"/>
      <c r="J350" s="16"/>
      <c r="K350" s="69"/>
      <c r="L350" s="5"/>
      <c r="M350" s="28"/>
      <c r="N350" s="28"/>
      <c r="O350" s="28"/>
      <c r="P350" s="48"/>
      <c r="Q350" s="48"/>
    </row>
    <row r="351" spans="1:17" ht="18" x14ac:dyDescent="0.25">
      <c r="A351" s="5"/>
      <c r="B351" s="12"/>
      <c r="C351" s="25"/>
      <c r="D351" s="25"/>
      <c r="E351" s="25"/>
      <c r="F351" s="25"/>
      <c r="G351" s="16"/>
      <c r="H351" s="16"/>
      <c r="I351" s="16"/>
      <c r="J351" s="16"/>
      <c r="K351" s="69"/>
      <c r="L351" s="5"/>
      <c r="M351" s="28"/>
      <c r="N351" s="28"/>
      <c r="O351" s="28"/>
      <c r="P351" s="48"/>
      <c r="Q351" s="48"/>
    </row>
    <row r="352" spans="1:17" ht="18" x14ac:dyDescent="0.25">
      <c r="A352" s="5"/>
      <c r="B352" s="12"/>
      <c r="C352" s="25"/>
      <c r="D352" s="25"/>
      <c r="E352" s="25"/>
      <c r="F352" s="25"/>
      <c r="G352" s="16"/>
      <c r="H352" s="16"/>
      <c r="I352" s="16"/>
      <c r="J352" s="16"/>
      <c r="K352" s="69"/>
      <c r="L352" s="5"/>
      <c r="M352" s="28"/>
      <c r="N352" s="28"/>
      <c r="O352" s="28"/>
      <c r="P352" s="48"/>
      <c r="Q352" s="48"/>
    </row>
    <row r="353" spans="1:17" ht="18" x14ac:dyDescent="0.25">
      <c r="A353" s="5"/>
      <c r="B353" s="12"/>
      <c r="C353" s="25"/>
      <c r="D353" s="25"/>
      <c r="E353" s="25"/>
      <c r="F353" s="25"/>
      <c r="G353" s="16"/>
      <c r="H353" s="16"/>
      <c r="I353" s="16"/>
      <c r="J353" s="16"/>
      <c r="K353" s="69"/>
      <c r="L353" s="5"/>
      <c r="M353" s="28"/>
      <c r="N353" s="28"/>
      <c r="O353" s="28"/>
      <c r="P353" s="48"/>
      <c r="Q353" s="48"/>
    </row>
    <row r="354" spans="1:17" ht="18" x14ac:dyDescent="0.25">
      <c r="A354" s="5"/>
      <c r="B354" s="12"/>
      <c r="C354" s="25"/>
      <c r="D354" s="25"/>
      <c r="E354" s="25"/>
      <c r="F354" s="25"/>
      <c r="G354" s="16"/>
      <c r="H354" s="16"/>
      <c r="I354" s="16"/>
      <c r="J354" s="16"/>
      <c r="K354" s="69"/>
      <c r="L354" s="5"/>
      <c r="M354" s="28"/>
      <c r="N354" s="28"/>
      <c r="O354" s="28"/>
      <c r="P354" s="48"/>
      <c r="Q354" s="48"/>
    </row>
    <row r="355" spans="1:17" ht="18" x14ac:dyDescent="0.25">
      <c r="A355" s="5"/>
      <c r="B355" s="12"/>
      <c r="C355" s="25"/>
      <c r="D355" s="25"/>
      <c r="E355" s="25"/>
      <c r="F355" s="25"/>
      <c r="G355" s="16"/>
      <c r="H355" s="16"/>
      <c r="I355" s="16"/>
      <c r="J355" s="16"/>
      <c r="K355" s="69"/>
      <c r="L355" s="5"/>
      <c r="M355" s="28"/>
      <c r="N355" s="28"/>
      <c r="O355" s="28"/>
      <c r="P355" s="48"/>
      <c r="Q355" s="48"/>
    </row>
    <row r="356" spans="1:17" ht="18" x14ac:dyDescent="0.25">
      <c r="A356" s="5"/>
      <c r="B356" s="15"/>
      <c r="C356" s="25"/>
      <c r="D356" s="25"/>
      <c r="E356" s="25"/>
      <c r="F356" s="25"/>
      <c r="G356" s="16"/>
      <c r="H356" s="16"/>
      <c r="I356" s="16"/>
      <c r="J356" s="16"/>
      <c r="K356" s="69"/>
      <c r="L356" s="5"/>
      <c r="M356" s="28"/>
      <c r="N356" s="28"/>
      <c r="O356" s="28"/>
      <c r="P356" s="48"/>
      <c r="Q356" s="48"/>
    </row>
    <row r="357" spans="1:17" ht="18" x14ac:dyDescent="0.25">
      <c r="A357" s="5"/>
      <c r="B357" s="15"/>
      <c r="C357" s="25"/>
      <c r="D357" s="25"/>
      <c r="E357" s="25"/>
      <c r="F357" s="25"/>
      <c r="G357" s="16"/>
      <c r="H357" s="16"/>
      <c r="I357" s="16"/>
      <c r="J357" s="16"/>
      <c r="K357" s="69"/>
      <c r="L357" s="5"/>
      <c r="M357" s="28"/>
      <c r="N357" s="28"/>
      <c r="O357" s="28"/>
      <c r="P357" s="48"/>
      <c r="Q357" s="48"/>
    </row>
    <row r="358" spans="1:17" ht="18" x14ac:dyDescent="0.25">
      <c r="A358" s="5"/>
      <c r="B358" s="8"/>
      <c r="C358" s="16"/>
      <c r="D358" s="16"/>
      <c r="E358" s="16"/>
      <c r="F358" s="16"/>
      <c r="G358" s="16"/>
      <c r="H358" s="16"/>
      <c r="I358" s="16"/>
      <c r="J358" s="16"/>
      <c r="K358" s="69"/>
      <c r="L358" s="5"/>
      <c r="M358" s="28"/>
      <c r="N358" s="28"/>
      <c r="O358" s="28"/>
      <c r="P358" s="48"/>
      <c r="Q358" s="48"/>
    </row>
    <row r="359" spans="1:17" ht="18.75" thickBot="1" x14ac:dyDescent="0.3">
      <c r="A359" s="5"/>
      <c r="B359" s="8"/>
      <c r="C359" s="16"/>
      <c r="D359" s="16"/>
      <c r="E359" s="16"/>
      <c r="F359" s="16"/>
      <c r="G359" s="16"/>
      <c r="H359" s="16"/>
      <c r="I359" s="16"/>
      <c r="J359" s="16"/>
      <c r="K359" s="69"/>
      <c r="L359" s="5"/>
      <c r="M359" s="28"/>
      <c r="N359" s="28"/>
      <c r="O359" s="28"/>
      <c r="P359" s="48"/>
      <c r="Q359" s="48"/>
    </row>
    <row r="360" spans="1:17" ht="18.75" thickTop="1" x14ac:dyDescent="0.25">
      <c r="A360" s="22"/>
      <c r="B360" s="22"/>
      <c r="C360" s="20"/>
      <c r="D360" s="20"/>
      <c r="E360" s="20">
        <f>COUNTA(E331:E357)</f>
        <v>4</v>
      </c>
      <c r="F360" s="20">
        <f>COUNTA(F331:F357)</f>
        <v>2</v>
      </c>
      <c r="G360" s="20"/>
      <c r="H360" s="20"/>
      <c r="I360" s="20"/>
      <c r="J360" s="20"/>
      <c r="K360"/>
      <c r="L360" s="54"/>
      <c r="M360" s="54"/>
    </row>
  </sheetData>
  <pageMargins left="0.75" right="0.75" top="1" bottom="1" header="0.5" footer="0.5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0"/>
  <sheetViews>
    <sheetView workbookViewId="0"/>
  </sheetViews>
  <sheetFormatPr defaultRowHeight="15" x14ac:dyDescent="0.25"/>
  <cols>
    <col min="1" max="1" width="33" bestFit="1" customWidth="1"/>
    <col min="2" max="2" width="15.85546875" bestFit="1" customWidth="1"/>
    <col min="3" max="10" width="16.7109375" customWidth="1"/>
    <col min="11" max="12" width="21.85546875" customWidth="1"/>
    <col min="13" max="14" width="14.42578125" customWidth="1"/>
    <col min="15" max="17" width="16.5703125" customWidth="1"/>
  </cols>
  <sheetData>
    <row r="1" spans="1:17" ht="54.75" thickBot="1" x14ac:dyDescent="0.3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3" t="s">
        <v>7</v>
      </c>
      <c r="I1" s="3" t="s">
        <v>4</v>
      </c>
      <c r="J1" s="3" t="s">
        <v>5</v>
      </c>
      <c r="K1" s="4" t="s">
        <v>8</v>
      </c>
      <c r="L1" s="4" t="s">
        <v>9</v>
      </c>
      <c r="M1" s="45" t="s">
        <v>10</v>
      </c>
      <c r="N1" s="45" t="s">
        <v>11</v>
      </c>
      <c r="O1" s="45" t="s">
        <v>12</v>
      </c>
      <c r="P1" s="45" t="s">
        <v>13</v>
      </c>
      <c r="Q1" s="45" t="s">
        <v>14</v>
      </c>
    </row>
    <row r="2" spans="1:17" ht="18" x14ac:dyDescent="0.25">
      <c r="A2" s="5" t="s">
        <v>57</v>
      </c>
      <c r="B2" s="6"/>
      <c r="C2" s="7"/>
      <c r="D2" s="7"/>
      <c r="E2" s="7"/>
      <c r="F2" s="7"/>
      <c r="G2" s="7"/>
      <c r="H2" s="7"/>
      <c r="I2" s="7"/>
      <c r="J2" s="7"/>
      <c r="K2" s="8"/>
      <c r="L2" s="8"/>
      <c r="M2" s="46"/>
      <c r="N2" s="46"/>
      <c r="O2" s="47"/>
      <c r="P2" s="46"/>
      <c r="Q2" s="48"/>
    </row>
    <row r="3" spans="1:17" ht="18" x14ac:dyDescent="0.25">
      <c r="A3" s="8"/>
      <c r="B3" s="9" t="s">
        <v>16</v>
      </c>
      <c r="C3" s="55">
        <f>SUM(D3/12.18)</f>
        <v>41.133004926108377</v>
      </c>
      <c r="D3" s="10">
        <v>501</v>
      </c>
      <c r="E3" s="10"/>
      <c r="F3" s="10"/>
      <c r="G3" s="10"/>
      <c r="H3" s="10"/>
      <c r="I3" s="10"/>
      <c r="J3" s="10"/>
      <c r="K3" s="56">
        <f>C3</f>
        <v>41.133004926108377</v>
      </c>
      <c r="L3" s="11">
        <v>501</v>
      </c>
      <c r="M3" s="49">
        <f>SUM(D3/C3)</f>
        <v>12.18</v>
      </c>
      <c r="N3" s="46" t="e">
        <f>SUM(H3/G3)</f>
        <v>#DIV/0!</v>
      </c>
      <c r="O3" s="49">
        <f>SUM(L3/K3)</f>
        <v>12.18</v>
      </c>
      <c r="P3" s="49">
        <f>SUM((D3+H3)/(C3+G3))</f>
        <v>12.18</v>
      </c>
      <c r="Q3" s="50">
        <f>SUM(L3/K3)</f>
        <v>12.18</v>
      </c>
    </row>
    <row r="4" spans="1:17" ht="18" x14ac:dyDescent="0.25">
      <c r="A4" s="8"/>
      <c r="B4" s="12">
        <v>46282</v>
      </c>
      <c r="C4" s="13">
        <v>33</v>
      </c>
      <c r="D4" s="13">
        <v>415</v>
      </c>
      <c r="E4" s="13"/>
      <c r="F4" s="13" t="s">
        <v>17</v>
      </c>
      <c r="G4" s="13">
        <v>37</v>
      </c>
      <c r="H4" s="13">
        <v>301</v>
      </c>
      <c r="I4" s="13" t="s">
        <v>17</v>
      </c>
      <c r="J4" s="13"/>
      <c r="K4" s="11">
        <f>SUM(C4+G4)</f>
        <v>70</v>
      </c>
      <c r="L4" s="11">
        <f>SUM(D4+H4)</f>
        <v>716</v>
      </c>
      <c r="M4" s="49">
        <f>SUM(D4/C4)</f>
        <v>12.575757575757576</v>
      </c>
      <c r="N4" s="49">
        <f>SUM(H4/G4)</f>
        <v>8.1351351351351351</v>
      </c>
      <c r="O4" s="49">
        <f>SUM(L4/K4)</f>
        <v>10.228571428571428</v>
      </c>
      <c r="P4" s="49">
        <f>SUM((D4+H4)/(C4+G4))</f>
        <v>10.228571428571428</v>
      </c>
      <c r="Q4" s="50">
        <f>SUM((L3+L4)/(K3+K4))</f>
        <v>10.95084219858156</v>
      </c>
    </row>
    <row r="5" spans="1:17" ht="18" x14ac:dyDescent="0.25">
      <c r="A5" s="8"/>
      <c r="B5" s="12">
        <f>SUM(B4+7)</f>
        <v>46289</v>
      </c>
      <c r="C5" s="13">
        <v>42</v>
      </c>
      <c r="D5" s="13">
        <v>497</v>
      </c>
      <c r="E5" s="13"/>
      <c r="F5" s="13" t="s">
        <v>17</v>
      </c>
      <c r="G5" s="13">
        <v>30</v>
      </c>
      <c r="H5" s="13">
        <v>325</v>
      </c>
      <c r="I5" s="13" t="s">
        <v>17</v>
      </c>
      <c r="J5" s="13"/>
      <c r="K5" s="11">
        <f t="shared" ref="K5:K30" si="0">SUM(C5+G5)</f>
        <v>72</v>
      </c>
      <c r="L5" s="11">
        <f t="shared" ref="L5:L30" si="1">SUM(D5+H5)</f>
        <v>822</v>
      </c>
      <c r="M5" s="49">
        <f t="shared" ref="M5:M30" si="2">SUM(D5/C5)</f>
        <v>11.833333333333334</v>
      </c>
      <c r="N5" s="49">
        <f>SUM(H5/G5)</f>
        <v>10.833333333333334</v>
      </c>
      <c r="O5" s="49">
        <f t="shared" ref="O5:O30" si="3">SUM(L5/K5)</f>
        <v>11.416666666666666</v>
      </c>
      <c r="P5" s="49">
        <f>SUM((D4+D5+H4+H5)/(C4+C5+G4+G5))</f>
        <v>10.830985915492958</v>
      </c>
      <c r="Q5" s="50">
        <f>SUM((L3+L4+L5)/(K3+K4+K5))</f>
        <v>11.133984290940392</v>
      </c>
    </row>
    <row r="6" spans="1:17" ht="18" x14ac:dyDescent="0.25">
      <c r="A6" s="8"/>
      <c r="B6" s="12">
        <f t="shared" ref="B6:B21" si="4">SUM(B5+7)</f>
        <v>46296</v>
      </c>
      <c r="C6" s="13"/>
      <c r="D6" s="13"/>
      <c r="E6" s="13"/>
      <c r="F6" s="13"/>
      <c r="G6" s="13"/>
      <c r="H6" s="13"/>
      <c r="I6" s="13"/>
      <c r="J6" s="13"/>
      <c r="K6" s="11">
        <f t="shared" si="0"/>
        <v>0</v>
      </c>
      <c r="L6" s="11">
        <f t="shared" si="1"/>
        <v>0</v>
      </c>
      <c r="M6" s="51" t="e">
        <f t="shared" si="2"/>
        <v>#DIV/0!</v>
      </c>
      <c r="N6" s="51" t="e">
        <f t="shared" ref="N6:N30" si="5">SUM(H6/G6)</f>
        <v>#DIV/0!</v>
      </c>
      <c r="O6" s="51" t="e">
        <f t="shared" si="3"/>
        <v>#DIV/0!</v>
      </c>
      <c r="P6" s="49">
        <f>SUM((D4+D5+D6+H4+H5+H6)/(C4+C5+C6+G4+G5+G6))</f>
        <v>10.830985915492958</v>
      </c>
      <c r="Q6" s="50">
        <f>SUM((L3+L4+L5+L6)/(K3+K4+K5+K6))</f>
        <v>11.133984290940392</v>
      </c>
    </row>
    <row r="7" spans="1:17" ht="18" x14ac:dyDescent="0.25">
      <c r="A7" s="8"/>
      <c r="B7" s="12">
        <f t="shared" si="4"/>
        <v>46303</v>
      </c>
      <c r="C7" s="13"/>
      <c r="D7" s="13"/>
      <c r="E7" s="13"/>
      <c r="F7" s="13"/>
      <c r="G7" s="13"/>
      <c r="H7" s="13"/>
      <c r="I7" s="13"/>
      <c r="J7" s="13"/>
      <c r="K7" s="11">
        <f t="shared" si="0"/>
        <v>0</v>
      </c>
      <c r="L7" s="11">
        <f t="shared" si="1"/>
        <v>0</v>
      </c>
      <c r="M7" s="51" t="e">
        <f t="shared" si="2"/>
        <v>#DIV/0!</v>
      </c>
      <c r="N7" s="51" t="e">
        <f t="shared" si="5"/>
        <v>#DIV/0!</v>
      </c>
      <c r="O7" s="51" t="e">
        <f t="shared" si="3"/>
        <v>#DIV/0!</v>
      </c>
      <c r="P7" s="49">
        <f>SUM((D4+D5+D6+D7+H4+H5+H6+H7)/(C4+C5+C6+C7+G4+G5+G6+G7))</f>
        <v>10.830985915492958</v>
      </c>
      <c r="Q7" s="50">
        <f>SUM((L3+L4+L5+L6+L7)/(K3+K4+K5+K6+K7))</f>
        <v>11.133984290940392</v>
      </c>
    </row>
    <row r="8" spans="1:17" ht="18" x14ac:dyDescent="0.25">
      <c r="A8" s="8"/>
      <c r="B8" s="12">
        <f t="shared" si="4"/>
        <v>46310</v>
      </c>
      <c r="C8" s="13">
        <v>30</v>
      </c>
      <c r="D8" s="13">
        <v>565</v>
      </c>
      <c r="E8" s="13"/>
      <c r="F8" s="13" t="s">
        <v>17</v>
      </c>
      <c r="G8" s="13">
        <v>19</v>
      </c>
      <c r="H8" s="13">
        <v>301</v>
      </c>
      <c r="I8" s="13" t="s">
        <v>17</v>
      </c>
      <c r="J8" s="13"/>
      <c r="K8" s="11">
        <f t="shared" si="0"/>
        <v>49</v>
      </c>
      <c r="L8" s="11">
        <f t="shared" si="1"/>
        <v>866</v>
      </c>
      <c r="M8" s="51">
        <f t="shared" si="2"/>
        <v>18.833333333333332</v>
      </c>
      <c r="N8" s="51">
        <f t="shared" si="5"/>
        <v>15.842105263157896</v>
      </c>
      <c r="O8" s="51">
        <f t="shared" si="3"/>
        <v>17.673469387755102</v>
      </c>
      <c r="P8" s="49">
        <f>SUM((D4+D5+D6+D7+D8+H4+H5+H6+H7+H8)/(C4+C5+C6+C7+C8+G4+G5+G6+G7+G8))</f>
        <v>12.586387434554974</v>
      </c>
      <c r="Q8" s="50">
        <f>SUM((L3+L4+L5+L6+L7+L8)/(K3+K4+K5+K6+K7+K8))</f>
        <v>12.514377268000763</v>
      </c>
    </row>
    <row r="9" spans="1:17" ht="18" x14ac:dyDescent="0.25">
      <c r="A9" s="8"/>
      <c r="B9" s="12">
        <f t="shared" si="4"/>
        <v>46317</v>
      </c>
      <c r="C9" s="13">
        <v>45</v>
      </c>
      <c r="D9" s="13">
        <v>501</v>
      </c>
      <c r="E9" s="13" t="s">
        <v>17</v>
      </c>
      <c r="F9" s="13"/>
      <c r="G9" s="13">
        <v>27</v>
      </c>
      <c r="H9" s="13">
        <v>349</v>
      </c>
      <c r="I9" s="13"/>
      <c r="J9" s="13" t="s">
        <v>17</v>
      </c>
      <c r="K9" s="11">
        <f t="shared" si="0"/>
        <v>72</v>
      </c>
      <c r="L9" s="11">
        <f t="shared" si="1"/>
        <v>850</v>
      </c>
      <c r="M9" s="51">
        <f t="shared" si="2"/>
        <v>11.133333333333333</v>
      </c>
      <c r="N9" s="51">
        <f t="shared" si="5"/>
        <v>12.925925925925926</v>
      </c>
      <c r="O9" s="51">
        <f t="shared" si="3"/>
        <v>11.805555555555555</v>
      </c>
      <c r="P9" s="49">
        <f>SUM((D4+D5+D6+D7+D8+D9+H4+H5+H6+H7+H8+H9)/(C4+C5+C6+C7+C8+C9+G4+G5+G6+G7+G8+G9))</f>
        <v>12.372623574144487</v>
      </c>
      <c r="Q9" s="50">
        <f>SUM((L3+L4+L5+L6+L7+L8+L9)/(K3+K4+K5+K6+K7+K8+K9))</f>
        <v>12.346571858954633</v>
      </c>
    </row>
    <row r="10" spans="1:17" ht="18" x14ac:dyDescent="0.25">
      <c r="A10" s="8"/>
      <c r="B10" s="12">
        <f t="shared" si="4"/>
        <v>46324</v>
      </c>
      <c r="C10" s="13"/>
      <c r="D10" s="13"/>
      <c r="E10" s="13"/>
      <c r="F10" s="13"/>
      <c r="G10" s="13"/>
      <c r="H10" s="13"/>
      <c r="I10" s="13"/>
      <c r="J10" s="13"/>
      <c r="K10" s="11">
        <f t="shared" si="0"/>
        <v>0</v>
      </c>
      <c r="L10" s="11">
        <f t="shared" si="1"/>
        <v>0</v>
      </c>
      <c r="M10" s="51" t="e">
        <f t="shared" si="2"/>
        <v>#DIV/0!</v>
      </c>
      <c r="N10" s="51" t="e">
        <f t="shared" si="5"/>
        <v>#DIV/0!</v>
      </c>
      <c r="O10" s="51" t="e">
        <f t="shared" si="3"/>
        <v>#DIV/0!</v>
      </c>
      <c r="P10" s="49">
        <f>SUM((D4+D5+D6+D7+D8+D9+D10+H4+H5+H6+H7+H8+H9+H10)/(C4+C5+C6+C7+C8+C9+C10+G4+G5+G6+G7+G8+G9+G10))</f>
        <v>12.372623574144487</v>
      </c>
      <c r="Q10" s="50">
        <f>SUM((L3+L4+L5+L6+L7+L8+L9+L10)/(K3+K4+K5+K6+K7+K8+K9+K10))</f>
        <v>12.346571858954633</v>
      </c>
    </row>
    <row r="11" spans="1:17" ht="18" x14ac:dyDescent="0.25">
      <c r="A11" s="8"/>
      <c r="B11" s="12">
        <f t="shared" si="4"/>
        <v>46331</v>
      </c>
      <c r="C11" s="13"/>
      <c r="D11" s="13"/>
      <c r="E11" s="13"/>
      <c r="F11" s="13"/>
      <c r="G11" s="13"/>
      <c r="H11" s="13"/>
      <c r="I11" s="13"/>
      <c r="J11" s="13"/>
      <c r="K11" s="11">
        <f t="shared" si="0"/>
        <v>0</v>
      </c>
      <c r="L11" s="11">
        <f t="shared" si="1"/>
        <v>0</v>
      </c>
      <c r="M11" s="51" t="e">
        <f t="shared" si="2"/>
        <v>#DIV/0!</v>
      </c>
      <c r="N11" s="51" t="e">
        <f t="shared" si="5"/>
        <v>#DIV/0!</v>
      </c>
      <c r="O11" s="51" t="e">
        <f t="shared" si="3"/>
        <v>#DIV/0!</v>
      </c>
      <c r="P11" s="49">
        <f>SUM((D4+D5+D6+D7+D8+D9+D10+D11+H4+H5+H6+H7+H8+H9+H10+H11)/(C4+C5+C6+C7+C8+C9+C10+C11+G4+G5+G6+G7+G8+G9+G10+G11))</f>
        <v>12.372623574144487</v>
      </c>
      <c r="Q11" s="50">
        <f>SUM((L3+L4+L5+L6+L7+L8+L9+L10+L11)/(K3+K4+K5+K6+K7+K8+K9+K10+K11))</f>
        <v>12.346571858954633</v>
      </c>
    </row>
    <row r="12" spans="1:17" ht="18" x14ac:dyDescent="0.25">
      <c r="A12" s="8"/>
      <c r="B12" s="12">
        <f t="shared" si="4"/>
        <v>46338</v>
      </c>
      <c r="C12" s="13"/>
      <c r="D12" s="13"/>
      <c r="E12" s="13"/>
      <c r="F12" s="13"/>
      <c r="G12" s="13"/>
      <c r="H12" s="13"/>
      <c r="I12" s="13"/>
      <c r="J12" s="13"/>
      <c r="K12" s="11">
        <f t="shared" si="0"/>
        <v>0</v>
      </c>
      <c r="L12" s="11">
        <f t="shared" si="1"/>
        <v>0</v>
      </c>
      <c r="M12" s="51" t="e">
        <f t="shared" si="2"/>
        <v>#DIV/0!</v>
      </c>
      <c r="N12" s="51" t="e">
        <f t="shared" si="5"/>
        <v>#DIV/0!</v>
      </c>
      <c r="O12" s="51" t="e">
        <f t="shared" si="3"/>
        <v>#DIV/0!</v>
      </c>
      <c r="P12" s="49">
        <f>SUM((D4+D5+D6+D7+D8+D9+D10+D11+D12+H4+H5+H6+H7+H8+H9+H10+H11+H12)/(C4+C5+C6+C7+C8+C9+C10+C11+C12+G4+G5+G6+G7+G8+G9+G10+G11+G12))</f>
        <v>12.372623574144487</v>
      </c>
      <c r="Q12" s="50">
        <f>SUM((L3+L4+L5+L6+L7+L8+L9+L10+L11+L12)/(K3+K4+K5+K6+K7+K8+K9+K10+K11+K12))</f>
        <v>12.346571858954633</v>
      </c>
    </row>
    <row r="13" spans="1:17" ht="18" x14ac:dyDescent="0.25">
      <c r="A13" s="8"/>
      <c r="B13" s="12">
        <f t="shared" si="4"/>
        <v>46345</v>
      </c>
      <c r="C13" s="13"/>
      <c r="D13" s="13"/>
      <c r="E13" s="13"/>
      <c r="F13" s="13"/>
      <c r="G13" s="13"/>
      <c r="H13" s="13"/>
      <c r="I13" s="13"/>
      <c r="J13" s="13"/>
      <c r="K13" s="11">
        <f t="shared" si="0"/>
        <v>0</v>
      </c>
      <c r="L13" s="11">
        <f t="shared" si="1"/>
        <v>0</v>
      </c>
      <c r="M13" s="51" t="e">
        <f t="shared" si="2"/>
        <v>#DIV/0!</v>
      </c>
      <c r="N13" s="51" t="e">
        <f t="shared" si="5"/>
        <v>#DIV/0!</v>
      </c>
      <c r="O13" s="51" t="e">
        <f t="shared" si="3"/>
        <v>#DIV/0!</v>
      </c>
      <c r="P13" s="49">
        <f>SUM((D4+D5+D6+D7+D8+D9+D10+D11+D12+D13+H4+H5+H6+H7+H8+H9+H10+H11+H12+H13)/(C4+C5+C6+C7+C8+C9+C10+C11+C12+C13+G4+G5+G6+G7+G8+G9+G10+G11+G12+G13))</f>
        <v>12.372623574144487</v>
      </c>
      <c r="Q13" s="50">
        <f>SUM((L3+L4+L5+L6+L7+L8+L9+L10+L11+L12+L13)/(K3+K4+K5+K6+K7+K8+K9+K10+K11+K12+K13))</f>
        <v>12.346571858954633</v>
      </c>
    </row>
    <row r="14" spans="1:17" ht="18" x14ac:dyDescent="0.25">
      <c r="A14" s="8"/>
      <c r="B14" s="12">
        <f t="shared" si="4"/>
        <v>46352</v>
      </c>
      <c r="C14" s="13"/>
      <c r="D14" s="13"/>
      <c r="E14" s="13"/>
      <c r="F14" s="13"/>
      <c r="G14" s="13"/>
      <c r="H14" s="13"/>
      <c r="I14" s="13"/>
      <c r="J14" s="13"/>
      <c r="K14" s="11">
        <f t="shared" si="0"/>
        <v>0</v>
      </c>
      <c r="L14" s="11">
        <f t="shared" si="1"/>
        <v>0</v>
      </c>
      <c r="M14" s="51" t="e">
        <f t="shared" si="2"/>
        <v>#DIV/0!</v>
      </c>
      <c r="N14" s="51" t="e">
        <f t="shared" si="5"/>
        <v>#DIV/0!</v>
      </c>
      <c r="O14" s="51" t="e">
        <f t="shared" si="3"/>
        <v>#DIV/0!</v>
      </c>
      <c r="P14" s="49">
        <f>SUM((D4+D5+D6+D7+D8+D9+D10+D11+D12+D13+D14+H4+H5+H6+H7+H8+H9+H10+H11+H12+H13+H14)/(C4+C5+C6+C7+C8+C9+C10+C11+C12+C13+C14+G4+G5+G6+G7+G8+G9+G10+G11+G12+G13+G14))</f>
        <v>12.372623574144487</v>
      </c>
      <c r="Q14" s="50">
        <f>SUM((L3+L4+L5+L6+L7+L8+L9+L10+L11+L12+L13+L14)/(K3+K4+K5+K6+K7+K8+K9+K10+K11+K12+K13+K14))</f>
        <v>12.346571858954633</v>
      </c>
    </row>
    <row r="15" spans="1:17" ht="18" x14ac:dyDescent="0.25">
      <c r="A15" s="8"/>
      <c r="B15" s="12">
        <f t="shared" si="4"/>
        <v>46359</v>
      </c>
      <c r="C15" s="13"/>
      <c r="D15" s="13"/>
      <c r="E15" s="13"/>
      <c r="F15" s="13"/>
      <c r="G15" s="13"/>
      <c r="H15" s="13"/>
      <c r="I15" s="13"/>
      <c r="J15" s="13"/>
      <c r="K15" s="11">
        <f t="shared" si="0"/>
        <v>0</v>
      </c>
      <c r="L15" s="11">
        <f t="shared" si="1"/>
        <v>0</v>
      </c>
      <c r="M15" s="51" t="e">
        <f t="shared" si="2"/>
        <v>#DIV/0!</v>
      </c>
      <c r="N15" s="51" t="e">
        <f t="shared" si="5"/>
        <v>#DIV/0!</v>
      </c>
      <c r="O15" s="51" t="e">
        <f t="shared" si="3"/>
        <v>#DIV/0!</v>
      </c>
      <c r="P15" s="49">
        <f>SUM((D4+D5+D6+D7+D8+D9+D10+D11+D12+D13+D14+D15+H4+H5+H6+H7+H8+H9+H10+H11+H12+H13+H14+H15)/(C4+C5+C6+C7+C8+C9+C10+C11+C12+C13+C14+C15+G4+G5+G6+G7+G8+G9+G10+G11+G12+G13+G14+G15))</f>
        <v>12.372623574144487</v>
      </c>
      <c r="Q15" s="50">
        <f>SUM((L3+L4+L5+L6+L7+L8+L9+L10+L11+L12+L13+L14+L15)/(K3+K4+K5+K6+K7+K8+K9+K10+K11+K12+K13+K14+K15))</f>
        <v>12.346571858954633</v>
      </c>
    </row>
    <row r="16" spans="1:17" ht="18" x14ac:dyDescent="0.25">
      <c r="A16" s="8"/>
      <c r="B16" s="12">
        <f t="shared" si="4"/>
        <v>46366</v>
      </c>
      <c r="C16" s="13"/>
      <c r="D16" s="13"/>
      <c r="E16" s="13"/>
      <c r="F16" s="13"/>
      <c r="G16" s="13"/>
      <c r="H16" s="13"/>
      <c r="I16" s="13"/>
      <c r="J16" s="13"/>
      <c r="K16" s="11">
        <f t="shared" si="0"/>
        <v>0</v>
      </c>
      <c r="L16" s="11">
        <f t="shared" si="1"/>
        <v>0</v>
      </c>
      <c r="M16" s="51" t="e">
        <f t="shared" si="2"/>
        <v>#DIV/0!</v>
      </c>
      <c r="N16" s="51" t="e">
        <f t="shared" si="5"/>
        <v>#DIV/0!</v>
      </c>
      <c r="O16" s="51" t="e">
        <f t="shared" si="3"/>
        <v>#DIV/0!</v>
      </c>
      <c r="P16" s="49">
        <f>SUM((D4+D5+D6+D7+D8+D9+D10+D11+D12+D13+D14+D15+D16+H4+H5+H6+H7+H8+H9+H10+H11+H12+H13+H14+H15+H16)/(C4+C5+C6+C7+C8+C9+C10+C11+C12+C13+C14+C15+C16+G4+G5+G6+G7+G8+G9+G10+G11+G12+G13+G14+G15+G16))</f>
        <v>12.372623574144487</v>
      </c>
      <c r="Q16" s="50">
        <f>SUM((L3+L4+L5+L6+L7+L8+L9+L10+L11+L12+L13+L14+L15+L16)/(K3+K4+K5+K6+K7+K8+K9+K10+K11+K12+K13+K14+K15+K16))</f>
        <v>12.346571858954633</v>
      </c>
    </row>
    <row r="17" spans="1:17" ht="18" x14ac:dyDescent="0.25">
      <c r="A17" s="8"/>
      <c r="B17" s="12">
        <f t="shared" si="4"/>
        <v>46373</v>
      </c>
      <c r="C17" s="13"/>
      <c r="D17" s="13"/>
      <c r="E17" s="13"/>
      <c r="F17" s="13"/>
      <c r="G17" s="13"/>
      <c r="H17" s="13"/>
      <c r="I17" s="13"/>
      <c r="J17" s="13"/>
      <c r="K17" s="11">
        <f t="shared" si="0"/>
        <v>0</v>
      </c>
      <c r="L17" s="11">
        <f t="shared" si="1"/>
        <v>0</v>
      </c>
      <c r="M17" s="51" t="e">
        <f t="shared" si="2"/>
        <v>#DIV/0!</v>
      </c>
      <c r="N17" s="51" t="e">
        <f t="shared" si="5"/>
        <v>#DIV/0!</v>
      </c>
      <c r="O17" s="51" t="e">
        <f t="shared" si="3"/>
        <v>#DIV/0!</v>
      </c>
      <c r="P17" s="49">
        <f>SUM((D4+D5+D6+D7+D8+D9+D10+D11+D12+D13+D14+D15+D16+D17+H4+H5+H6+H7+H8+H9+H10+H11+H12+H13+H14+H15+H16+H17)/(C4+C5+C6+C7+C8+C9+C10+C11+C12+C13+C14+C15+C16+C17+G4+G5+G6+G7+G8+G9+G10+G11+G12+G13+G14+G15+G16+G17))</f>
        <v>12.372623574144487</v>
      </c>
      <c r="Q17" s="50">
        <f>SUM((L3+L4+L5+L6+L7+L8+L9+L10+L11+L12+L13+L14+L15+L16+L17)/(K3+K4+K5+K6+K7+K8+K9+K10+K11+K12+K13+K14+K15+K16+K17))</f>
        <v>12.346571858954633</v>
      </c>
    </row>
    <row r="18" spans="1:17" ht="18" x14ac:dyDescent="0.25">
      <c r="A18" s="8"/>
      <c r="B18" s="12">
        <f t="shared" si="4"/>
        <v>46380</v>
      </c>
      <c r="C18" s="13"/>
      <c r="D18" s="13"/>
      <c r="E18" s="13"/>
      <c r="F18" s="13"/>
      <c r="G18" s="13"/>
      <c r="H18" s="13"/>
      <c r="I18" s="13"/>
      <c r="J18" s="13"/>
      <c r="K18" s="11">
        <f t="shared" si="0"/>
        <v>0</v>
      </c>
      <c r="L18" s="11">
        <f t="shared" si="1"/>
        <v>0</v>
      </c>
      <c r="M18" s="51" t="e">
        <f t="shared" si="2"/>
        <v>#DIV/0!</v>
      </c>
      <c r="N18" s="51" t="e">
        <f t="shared" si="5"/>
        <v>#DIV/0!</v>
      </c>
      <c r="O18" s="51" t="e">
        <f t="shared" si="3"/>
        <v>#DIV/0!</v>
      </c>
      <c r="P18" s="49">
        <f>SUM((D4+D5+D6+D7+D8+D9+D10+D11+D12+D13+D14+D15+D16+D17+D18+H4+H5+H6+H7+H8+H9+H10+H11+H12+H13+H14+H15+H16+H17+H18)/(C4+C5+C6+C7+C8+C9+C10+C11+C12+C13+C14+C15+C16+C17+C18+G4+G5+G6+G7+G8+G9+G10+G11+G12+G13+G14+G15+G16+G17+G18))</f>
        <v>12.372623574144487</v>
      </c>
      <c r="Q18" s="50">
        <f>SUM((L3+L4+L5+L6+L7+L8+L9+L10+L11+L12+L13+L14+L15+L16+L17+L18)/(K3+K4+K5+K6+K7+K8+K9+K10+K11+K12+K13+K14+K15+K16+K17+K18))</f>
        <v>12.346571858954633</v>
      </c>
    </row>
    <row r="19" spans="1:17" ht="18" x14ac:dyDescent="0.25">
      <c r="A19" s="8"/>
      <c r="B19" s="12">
        <f t="shared" si="4"/>
        <v>46387</v>
      </c>
      <c r="C19" s="13"/>
      <c r="D19" s="13"/>
      <c r="E19" s="13"/>
      <c r="F19" s="13"/>
      <c r="G19" s="13"/>
      <c r="H19" s="13"/>
      <c r="I19" s="13"/>
      <c r="J19" s="13"/>
      <c r="K19" s="11">
        <f t="shared" si="0"/>
        <v>0</v>
      </c>
      <c r="L19" s="11">
        <f t="shared" si="1"/>
        <v>0</v>
      </c>
      <c r="M19" s="51" t="e">
        <f t="shared" si="2"/>
        <v>#DIV/0!</v>
      </c>
      <c r="N19" s="51" t="e">
        <f t="shared" si="5"/>
        <v>#DIV/0!</v>
      </c>
      <c r="O19" s="51" t="e">
        <f t="shared" si="3"/>
        <v>#DIV/0!</v>
      </c>
      <c r="P19" s="49">
        <f>SUM((D4+D5+D6+D7+D8+D9+D10+D11+D12+D13+D14+D15+D16+D17+D18+D19+H4+H5+H6+H7+H8+H9+H10+H11+H12+H13+H14+H15+H16+H17+H18+H19)/(C4+C5+C6+C7+C8+C9+C10+C11+C12+C13+C14+C15+C16+C17+C18+C19+G4+G5+G6+G7+G8+G9+G10+G11+G12+G13+G14+G15+G16+G17+G18+G19))</f>
        <v>12.372623574144487</v>
      </c>
      <c r="Q19" s="50">
        <f>SUM((L3+L4+L5+L6+L7+L8+L9+L10+L11+L12+L13+L14+L15+L16+L17+L18+L19)/(K3+K4+K5+K6+K7+K8+K9+K10+K11+K12+K13+K14+K15+K16+K17+K18+K19))</f>
        <v>12.346571858954633</v>
      </c>
    </row>
    <row r="20" spans="1:17" ht="18" x14ac:dyDescent="0.25">
      <c r="A20" s="8"/>
      <c r="B20" s="12">
        <f t="shared" si="4"/>
        <v>46394</v>
      </c>
      <c r="C20" s="13"/>
      <c r="D20" s="13"/>
      <c r="E20" s="13"/>
      <c r="F20" s="13"/>
      <c r="G20" s="13"/>
      <c r="H20" s="13"/>
      <c r="I20" s="13"/>
      <c r="J20" s="13"/>
      <c r="K20" s="11">
        <f t="shared" si="0"/>
        <v>0</v>
      </c>
      <c r="L20" s="11">
        <f t="shared" si="1"/>
        <v>0</v>
      </c>
      <c r="M20" s="51" t="e">
        <f t="shared" si="2"/>
        <v>#DIV/0!</v>
      </c>
      <c r="N20" s="51" t="e">
        <f t="shared" si="5"/>
        <v>#DIV/0!</v>
      </c>
      <c r="O20" s="51" t="e">
        <f t="shared" si="3"/>
        <v>#DIV/0!</v>
      </c>
      <c r="P20" s="49">
        <f>SUM((D4+D5+D6+D7+D8+D9+D10+D11+D12+D13+D14+D15+D16+D17+D18+D19+D20+H4+H5+H6+H7+H8+H9+H10+H11+H12+H13+H14+H15+H16+H17+H18+H19+H20)/(C4+C5+C6+C7+C8+C9+C10+C11+C12+C13+C14+C15+C16+C17+C18+C19+C20+G4+G5+G6+G7+G8+G9+G10+G11+G12+G13+G14+G15+G16+G17+G18+G19+G20))</f>
        <v>12.372623574144487</v>
      </c>
      <c r="Q20" s="50">
        <f>SUM((L3+L4+L5+L6+L7+L8+L9+L10+L11+L12+L13+L14+L15+L16+L17+L18+L19+L20)/(K3+K4+K5+K6+K7+K8+K9+K10+K11+K12+K13+K14+K15+K16+K17+K18+K19+K20))</f>
        <v>12.346571858954633</v>
      </c>
    </row>
    <row r="21" spans="1:17" ht="18" x14ac:dyDescent="0.25">
      <c r="A21" s="8"/>
      <c r="B21" s="12">
        <f t="shared" si="4"/>
        <v>46401</v>
      </c>
      <c r="C21" s="13"/>
      <c r="D21" s="13"/>
      <c r="E21" s="13"/>
      <c r="F21" s="13"/>
      <c r="G21" s="13"/>
      <c r="H21" s="13"/>
      <c r="I21" s="13"/>
      <c r="J21" s="13"/>
      <c r="K21" s="11">
        <f t="shared" si="0"/>
        <v>0</v>
      </c>
      <c r="L21" s="11">
        <f t="shared" si="1"/>
        <v>0</v>
      </c>
      <c r="M21" s="51" t="e">
        <f t="shared" si="2"/>
        <v>#DIV/0!</v>
      </c>
      <c r="N21" s="51" t="e">
        <f t="shared" si="5"/>
        <v>#DIV/0!</v>
      </c>
      <c r="O21" s="51" t="e">
        <f t="shared" si="3"/>
        <v>#DIV/0!</v>
      </c>
      <c r="P21" s="49">
        <f>SUM((D4+D5+D6+D7+D8+D9+D10+D11+D12+D13+D14+D15+D16+D17+D18+D19+D20+D21+H4+H5+H6+H7+H8+H9+H10+H11+H12+H13+H14+H15+H16+H17+H18+H19+H20+H21)/(C4+C5+C6+C7+C8+C9+C10+C11+C12+C13+C14+C15+C16+C17+C18+C19+C20+C21+G4+G5+G6+G7+G8+G9+G10+G11+G12+G13+G14+G15+G16+G17+G18+G19+G20+G21))</f>
        <v>12.372623574144487</v>
      </c>
      <c r="Q21" s="50">
        <f>SUM((L3+L4+L5+L6+L7+L8+L9+L10+L11+L12+L13+L14+L15+L16+L17+L18+L19+L20+L21)/(K3+K4+K5+K6+K7+K8+K9+K10+K11+K12+K13+K14+K15+K16+K17+K18+K19+K20+K21))</f>
        <v>12.346571858954633</v>
      </c>
    </row>
    <row r="22" spans="1:17" ht="18" x14ac:dyDescent="0.25">
      <c r="A22" s="8"/>
      <c r="B22" s="12">
        <f>SUM(B21+7)</f>
        <v>46408</v>
      </c>
      <c r="C22" s="13"/>
      <c r="D22" s="13"/>
      <c r="E22" s="13"/>
      <c r="F22" s="13"/>
      <c r="G22" s="13"/>
      <c r="H22" s="13"/>
      <c r="I22" s="13"/>
      <c r="J22" s="13"/>
      <c r="K22" s="11">
        <f t="shared" si="0"/>
        <v>0</v>
      </c>
      <c r="L22" s="11">
        <f t="shared" si="1"/>
        <v>0</v>
      </c>
      <c r="M22" s="51" t="e">
        <f t="shared" si="2"/>
        <v>#DIV/0!</v>
      </c>
      <c r="N22" s="51" t="e">
        <f t="shared" si="5"/>
        <v>#DIV/0!</v>
      </c>
      <c r="O22" s="51" t="e">
        <f t="shared" si="3"/>
        <v>#DIV/0!</v>
      </c>
      <c r="P22" s="49">
        <f>SUM((D4+D5+D6+D7+D8+D9+D10+D11+D12+D13+D14+D15+D16+D17+D18+D19+D20+D21+D22+H4+H5+H6+H7+H8+H9+H10+H11+H12+H13+H14+H15+H16+H17+H18+H19+H20+H21+H22)/(C4+C5+C6+C7+C8+C9+C10+C11+C12+C13+C14+C15+C16+C17+C18+C19+C20+C21+C22+G4+G5+G6+G7+G8+G9+G10+G11+G12+G13+G14+G15+G16+G17+G18+G19+G20+G21+G22))</f>
        <v>12.372623574144487</v>
      </c>
      <c r="Q22" s="50">
        <f>SUM((L3+L4+L5+L6+L7+L8+L9+L10+L11+L12+L13+L14+L15+L16+L17+L18+L19+L20+L21+L22)/(K3+K4+K5+K6+K7+K8+K9+K10+K11+K12+K13+K14+K15+K16+K17+K18+K19+K20+K21+K22))</f>
        <v>12.346571858954633</v>
      </c>
    </row>
    <row r="23" spans="1:17" ht="18" x14ac:dyDescent="0.25">
      <c r="A23" s="8"/>
      <c r="B23" s="12">
        <f>SUM(B22+7)</f>
        <v>46415</v>
      </c>
      <c r="C23" s="13"/>
      <c r="D23" s="13"/>
      <c r="E23" s="13"/>
      <c r="F23" s="13"/>
      <c r="G23" s="13"/>
      <c r="H23" s="13"/>
      <c r="I23" s="13"/>
      <c r="J23" s="13"/>
      <c r="K23" s="11">
        <f t="shared" si="0"/>
        <v>0</v>
      </c>
      <c r="L23" s="11">
        <f t="shared" si="1"/>
        <v>0</v>
      </c>
      <c r="M23" s="51" t="e">
        <f t="shared" si="2"/>
        <v>#DIV/0!</v>
      </c>
      <c r="N23" s="51" t="e">
        <f t="shared" si="5"/>
        <v>#DIV/0!</v>
      </c>
      <c r="O23" s="51" t="e">
        <f t="shared" si="3"/>
        <v>#DIV/0!</v>
      </c>
      <c r="P23" s="49">
        <f>SUM((D4+D5+D6+D7+D8+D9+D10+D11+D12+D13+D14+D15+D16+D17+D18+D19+D20+D21+D22+D23+H4+H5+H6+H7+H8+H9+H10+H11+H12+H13+H14+H15+H16+H17+H18+H19+H20+H21+H22+H23)/(C4+C5+C6+C7+C8+C9+C10+C11+C12+C13+C14+C15+C16+C17+C18+C19+C20+C21+C22+C23+G4+G5+G6+G7+G8+G9+G10+G11+G12+G13+G14+G15+G16+G17+G18+G19+G20+G21+G22+G23))</f>
        <v>12.372623574144487</v>
      </c>
      <c r="Q23" s="50">
        <f>SUM((L3+L4+L5+L6+L7+L8+L9+L10+L11+L12+L13+L14+L15+L16+L17+L18+L19+L20+L21+L22+L23)/(K3+K4+K5+K6+K7+K8+K9+K10+K11+K12+K13+K14+K15+K16+K17+K18+K19+K20+K21+K22+K23))</f>
        <v>12.346571858954633</v>
      </c>
    </row>
    <row r="24" spans="1:17" ht="18" x14ac:dyDescent="0.25">
      <c r="A24" s="8"/>
      <c r="B24" s="12"/>
      <c r="C24" s="13"/>
      <c r="D24" s="13"/>
      <c r="E24" s="13"/>
      <c r="F24" s="13"/>
      <c r="G24" s="13"/>
      <c r="H24" s="13"/>
      <c r="I24" s="13"/>
      <c r="J24" s="13"/>
      <c r="K24" s="11">
        <f t="shared" si="0"/>
        <v>0</v>
      </c>
      <c r="L24" s="11">
        <f t="shared" si="1"/>
        <v>0</v>
      </c>
      <c r="M24" s="51" t="e">
        <f t="shared" si="2"/>
        <v>#DIV/0!</v>
      </c>
      <c r="N24" s="51" t="e">
        <f t="shared" si="5"/>
        <v>#DIV/0!</v>
      </c>
      <c r="O24" s="51" t="e">
        <f t="shared" si="3"/>
        <v>#DIV/0!</v>
      </c>
      <c r="P24" s="49">
        <f>SUM((D4+D5+D6+D7+D8+D9+D10+D11+D12+D13+D14+D15+D16+D17+D18+D19+D20+D21+D22+D23+D24+H4+H5+H6+H7+H8+H9+H10+H11+H12+H13+H14+H15+H16+H17+H18+H19+H20+H21+H22+H23+H24)/(C4+C5+C6+C7+C8+C9+C10+C11+C12+C13+C14+C15+C16+C17+C18+C19+C20+C21+C22+C23+C24+G4+G5+G6+G7+G8+G9+G10+G11+G12+G13+G14+G15+G16+G17+G18+G19+G20+G21+G22+G23+G24))</f>
        <v>12.372623574144487</v>
      </c>
      <c r="Q24" s="50">
        <f>SUM((L3+L4+L5+L6+L7+L8+L9+L10+L11+L12+L13+L14+L15+L16+L17+L18+L19+L20+L21+L22+L23+L24)/(K3+K4+K5+K6+K7+K8+K9+K10+K11+K12+K13+K14+K15+K16+K17+K18+K19+K20+K21+K22+K23+K24))</f>
        <v>12.346571858954633</v>
      </c>
    </row>
    <row r="25" spans="1:17" ht="18" x14ac:dyDescent="0.25">
      <c r="A25" s="8"/>
      <c r="B25" s="12"/>
      <c r="C25" s="13"/>
      <c r="D25" s="13"/>
      <c r="E25" s="13"/>
      <c r="F25" s="13"/>
      <c r="G25" s="13"/>
      <c r="H25" s="13"/>
      <c r="I25" s="13"/>
      <c r="J25" s="13"/>
      <c r="K25" s="11">
        <f t="shared" si="0"/>
        <v>0</v>
      </c>
      <c r="L25" s="11">
        <f t="shared" si="1"/>
        <v>0</v>
      </c>
      <c r="M25" s="51" t="e">
        <f t="shared" si="2"/>
        <v>#DIV/0!</v>
      </c>
      <c r="N25" s="51" t="e">
        <f t="shared" si="5"/>
        <v>#DIV/0!</v>
      </c>
      <c r="O25" s="51" t="e">
        <f t="shared" si="3"/>
        <v>#DIV/0!</v>
      </c>
      <c r="P25" s="49">
        <f>SUM((D4+D5+D6+D7+D8+D9+D10+D11+D12+D13+D14+D15+D16+D17+D18+D19+D20+D21+D22+D23+D24+D25+H4+H5+H6+H7+H8+H9+H10+H11+H12+H13+H14+H15+H16+H17+H18+H19+H20+H21+H22+H23+H24+H25)/(C4+C5+C6+C7+C8+C9+C10+C11+C12+C13+C14+C15+C16+C17+C18+C19+C20+C21+C22+C23+C24+C25+G4+G5+G6+G7+G8+G9+G10+G11+G12+G13+G14+G15+G16+G17+G18+G19+G20+G21+G22+G23+G24+G25))</f>
        <v>12.372623574144487</v>
      </c>
      <c r="Q25" s="50">
        <f>SUM((L3+L4+L5+L6+L7+L8+L9+L10+L11+L12+L13+L14+L15+L16+L17+L18+L19+L20+L21+L22+L23+L24+L25)/(K3+K4+K5+K6+K7+K8+K9+K10+K11+K12+K13+K14+K15+K16+K17+K18+K19+K20+K21+K22+K23+K24+K25))</f>
        <v>12.346571858954633</v>
      </c>
    </row>
    <row r="26" spans="1:17" ht="18" x14ac:dyDescent="0.25">
      <c r="A26" s="8"/>
      <c r="B26" s="12"/>
      <c r="C26" s="13"/>
      <c r="D26" s="13"/>
      <c r="E26" s="13"/>
      <c r="F26" s="13"/>
      <c r="G26" s="13"/>
      <c r="H26" s="13"/>
      <c r="I26" s="13"/>
      <c r="J26" s="13"/>
      <c r="K26" s="11">
        <f t="shared" si="0"/>
        <v>0</v>
      </c>
      <c r="L26" s="11">
        <f t="shared" si="1"/>
        <v>0</v>
      </c>
      <c r="M26" s="51" t="e">
        <f t="shared" si="2"/>
        <v>#DIV/0!</v>
      </c>
      <c r="N26" s="51" t="e">
        <f t="shared" si="5"/>
        <v>#DIV/0!</v>
      </c>
      <c r="O26" s="51" t="e">
        <f t="shared" si="3"/>
        <v>#DIV/0!</v>
      </c>
      <c r="P26" s="49">
        <f>SUM((D4+D5+D6+D7+D8+D9+D10+D11+D12+D13+D14+D15+D16+D17+D18+D19+D20+D21+D22+D23+D24+D25+D26+H4+H5+H6+H7+H8+H9+H10+H11+H12+H13+H14+H15+H16+H17+H18+H19+H20+H21+H22+H23+H24+H25+H26)/(C4+C5+C6+C7+C8+C9+C10+C11+C12+C13+C14+C15+C16+C17+C18+C19+C20+C21+C22+C23+C24+C25+C26+G4+G5+G6+G7+G8+G9+G10+G11+G12+G13+G14+G15+G16+G17+G18+G19+G20+G21+G22+G23+G24+G25+G26))</f>
        <v>12.372623574144487</v>
      </c>
      <c r="Q26" s="50">
        <f>SUM((L3+L4+L5+L6+L7+L8+L9+L10+L11+L12+L13+L14+L15+L16+L17+L18+L19+L20+L21+L22+L23+L24+L25+L26)/(K3+K4+K5+K6+K7+K8+K9+K10+K11+K12+K13+K14+K15+K16+K17+K18+K19+K20+K21+K22+K23+K24+K25+K26))</f>
        <v>12.346571858954633</v>
      </c>
    </row>
    <row r="27" spans="1:17" ht="18" x14ac:dyDescent="0.25">
      <c r="A27" s="8"/>
      <c r="B27" s="12"/>
      <c r="C27" s="13"/>
      <c r="D27" s="13"/>
      <c r="E27" s="13"/>
      <c r="F27" s="13"/>
      <c r="G27" s="13"/>
      <c r="H27" s="13"/>
      <c r="I27" s="13"/>
      <c r="J27" s="13"/>
      <c r="K27" s="11">
        <f t="shared" si="0"/>
        <v>0</v>
      </c>
      <c r="L27" s="11">
        <f t="shared" si="1"/>
        <v>0</v>
      </c>
      <c r="M27" s="51" t="e">
        <f t="shared" si="2"/>
        <v>#DIV/0!</v>
      </c>
      <c r="N27" s="51" t="e">
        <f t="shared" si="5"/>
        <v>#DIV/0!</v>
      </c>
      <c r="O27" s="51" t="e">
        <f t="shared" si="3"/>
        <v>#DIV/0!</v>
      </c>
      <c r="P27" s="49">
        <f>SUM((D4+D5+D6+D7+D8+D9+D10+D11+D12+D13+D14+D15+D16+D17+D18+D19+D20+D21+D22+D23+D24+D25+D26+D27+H4+H5+H6+H7+H8+H9+H10+H11+H12+H13+H14+H15+H16+H17+H18+H19+H20+H21+H22+H23+H24+H25+H26+H27)/(C4+C5+C6+C7+C8+C9+C10+C11+C12+C13+C14+C15+C16+C17+C18+C19+C20+C21+C22+C23+C24+C25+C26+C27+G4+G5+G6+G7+G8+G9+G10+G11+G12+G13+G14+G15+G16+G17+G18+G19+G20+G21+G22+G23+G24+G25+G26+G27))</f>
        <v>12.372623574144487</v>
      </c>
      <c r="Q27" s="50">
        <f>SUM((L3+L4+L5+L6+L7+L8+L9+L10+L11+L12+L13+L14+L15+L16+L17+L18+L19+L20+L21+L22+L23+L24+L25+L26+L27)/(K3+K4+K5+K6+K7+K8+K9+K10+K11+K12+K13+K14+K15+K16+K17+K18+K19+K20+K21+K22+K23+K24+K25+K26+K27))</f>
        <v>12.346571858954633</v>
      </c>
    </row>
    <row r="28" spans="1:17" ht="18" x14ac:dyDescent="0.25">
      <c r="A28" s="8"/>
      <c r="B28" s="12"/>
      <c r="C28" s="13"/>
      <c r="D28" s="13"/>
      <c r="E28" s="13"/>
      <c r="F28" s="13"/>
      <c r="G28" s="13"/>
      <c r="H28" s="13"/>
      <c r="I28" s="13"/>
      <c r="J28" s="13"/>
      <c r="K28" s="11">
        <f t="shared" si="0"/>
        <v>0</v>
      </c>
      <c r="L28" s="11">
        <f t="shared" si="1"/>
        <v>0</v>
      </c>
      <c r="M28" s="51" t="e">
        <f t="shared" si="2"/>
        <v>#DIV/0!</v>
      </c>
      <c r="N28" s="51" t="e">
        <f t="shared" si="5"/>
        <v>#DIV/0!</v>
      </c>
      <c r="O28" s="51" t="e">
        <f t="shared" si="3"/>
        <v>#DIV/0!</v>
      </c>
      <c r="P28" s="49">
        <f>SUM((D4+D5+D6+D7+D8+D9+D10+D11+D12+D13+D14+D15+D16+D17+D18+D19+D20+D21+D22+D23+D24+D25+D26+D27+D28+H4+H5+H6+H7+H8+H9+H10+H11+H12+H13+H14+H15+H16+H17+H18+H19+H20+H21+H22+H23+H24+H25+H26+H27+H28)/(C4+C5+C6+C7+C8+C9+C10+C11+C12+C13+C14+C15+C16+C17+C18+C19+C20+C21+C22+C23+C24+C25+C26+C27+C28+G4+G5+G6+G7+G8+G9+G10+G11+G12+G13+G14+G15+G16+G17+G18+G19+G20+G21+G22+G23+G24+G25+G26+G27+G28))</f>
        <v>12.372623574144487</v>
      </c>
      <c r="Q28" s="50">
        <f>SUM((L3+L4+L5+L6+L7+L8+L9+L10+L11+L12+L13+L14+L15+L16+L17+L18+L19+L20+L21+L22+L23+L24+L25+L26+L27+L28)/(K3+K4+K5+K6+K7+K8+K9+K10+K11+K12+K13+K14+K15+K16+K17+K18+K19+K20+K21+K22+K23+K24+K25+K26+K27+K28))</f>
        <v>12.346571858954633</v>
      </c>
    </row>
    <row r="29" spans="1:17" ht="18" x14ac:dyDescent="0.25">
      <c r="A29" s="8"/>
      <c r="B29" s="15"/>
      <c r="C29" s="13"/>
      <c r="D29" s="13"/>
      <c r="E29" s="13"/>
      <c r="F29" s="13"/>
      <c r="G29" s="13"/>
      <c r="H29" s="13"/>
      <c r="I29" s="13"/>
      <c r="J29" s="13"/>
      <c r="K29" s="11">
        <f t="shared" si="0"/>
        <v>0</v>
      </c>
      <c r="L29" s="11">
        <f t="shared" si="1"/>
        <v>0</v>
      </c>
      <c r="M29" s="51" t="e">
        <f t="shared" si="2"/>
        <v>#DIV/0!</v>
      </c>
      <c r="N29" s="51" t="e">
        <f t="shared" si="5"/>
        <v>#DIV/0!</v>
      </c>
      <c r="O29" s="51" t="e">
        <f t="shared" si="3"/>
        <v>#DIV/0!</v>
      </c>
      <c r="P29" s="49">
        <f>SUM((D4+D5+D6+D7+D8+D9+D10+D11+D12+D13+D14+D15+D16+D17+D18+D19+D20+D21+D22+D23+D24+D25+D26+D27+D28+D29+H4+H5+H6+H7+H8+H9+H10+H11+H12+H13+H14+H15+H16+H17+H18+H19+H20+H21+H22+H23+H24+H25+H26+H27+H28+H29)/(C4+C5+C6+C7+C8+C9+C10+C11+C12+C13+C14+C15+C16+C17+C18+C19+C20+C21+C22+C23+C24+C25+C26+C27+C28+C29+G4+G5+G6+G7+G8+G9+G10+G11+G12+G13+G14+G15+G16+G17+G18+G19+G20+G21+G22+G23+G24+G25+G26+G27+G28+G29))</f>
        <v>12.372623574144487</v>
      </c>
      <c r="Q29" s="50">
        <f>SUM((L3+L4+L5+L6+L7+L8+L9+L10+L11+L12+L13+L14+L15+L16+L17+L18+L19+L20+L21+L22+L23+L24+L25+L26+L27+L28+L29)/(K3+K4+K5+K6+K7+K8+K9+K10+K11+K12+K13+K14+K15+K16+K17+K18+K19+K20+K21+K22+K23+K24+K25+K26+K27+K28+K29))</f>
        <v>12.346571858954633</v>
      </c>
    </row>
    <row r="30" spans="1:17" ht="18" x14ac:dyDescent="0.25">
      <c r="A30" s="8"/>
      <c r="B30" s="15"/>
      <c r="C30" s="13"/>
      <c r="D30" s="13"/>
      <c r="E30" s="13"/>
      <c r="F30" s="13"/>
      <c r="G30" s="13"/>
      <c r="H30" s="13"/>
      <c r="I30" s="13"/>
      <c r="J30" s="13"/>
      <c r="K30" s="11">
        <f t="shared" si="0"/>
        <v>0</v>
      </c>
      <c r="L30" s="11">
        <f t="shared" si="1"/>
        <v>0</v>
      </c>
      <c r="M30" s="51" t="e">
        <f t="shared" si="2"/>
        <v>#DIV/0!</v>
      </c>
      <c r="N30" s="51" t="e">
        <f t="shared" si="5"/>
        <v>#DIV/0!</v>
      </c>
      <c r="O30" s="51" t="e">
        <f t="shared" si="3"/>
        <v>#DIV/0!</v>
      </c>
      <c r="P30" s="49">
        <f>SUM((D4+D5+D6+D7+D8+D9+D10+D11+D12+D13+D14+D15+D16+D17+D18+D19+D20+D21+D22+D23+D24+D25+D26+D27+D28+D29+D30+H4+H5+H6+H7+H8+H9+H10+H11+H12+H13+H14+H15+H16+H17+H18+H19+H20+H21+H22+H23+H24+H25+H26+H27+H28+H29+H30)/(C4+C5+C6+C7+C8+C9+C10+C11+C12+C13+C14+C15+C16+C17+C18+C19+C20+C21+C22+C23+C24+C25+C26+C27+C28+C29+C30+G4+G5+G6+G7+G8+G9+G10+G11+G12+G13+G14+G15+G16+G17+G18+G19+G20+G21+G22+G23+G24+G25+G26+G27+G28+G29+G30))</f>
        <v>12.372623574144487</v>
      </c>
      <c r="Q30" s="50">
        <f>SUM((L3+L4+L5+L6+L7+L8+L9+L10+L11+L12+L13+L14+L15+L16+L17+L18+L19+L20+L21+L22+L23+L24+L25+L26+L27+L28+L29+L30)/(K3+K4+K5+K6+K7+K8+K9+K10+K11+K12+K13+K14+K15+K16+K17+K18+K19+K20+K21+K22+K23+K24+K25+K26+K27+K28+K29+K30))</f>
        <v>12.346571858954633</v>
      </c>
    </row>
    <row r="31" spans="1:17" ht="18" x14ac:dyDescent="0.25">
      <c r="A31" s="8"/>
      <c r="B31" s="8"/>
      <c r="C31" s="16"/>
      <c r="D31" s="16"/>
      <c r="E31" s="16"/>
      <c r="F31" s="16"/>
      <c r="G31" s="16"/>
      <c r="H31" s="16"/>
      <c r="I31" s="16"/>
      <c r="J31" s="16"/>
      <c r="K31" s="8"/>
      <c r="L31" s="8"/>
      <c r="M31" s="46"/>
      <c r="N31" s="46"/>
      <c r="O31" s="46"/>
      <c r="P31" s="46"/>
      <c r="Q31" s="48"/>
    </row>
    <row r="32" spans="1:17" ht="18.75" thickBot="1" x14ac:dyDescent="0.3">
      <c r="A32" s="8"/>
      <c r="B32" s="8"/>
      <c r="C32" s="14"/>
      <c r="D32" s="14"/>
      <c r="E32" s="14"/>
      <c r="F32" s="14"/>
      <c r="G32" s="14"/>
      <c r="H32" s="14"/>
      <c r="I32" s="14"/>
      <c r="J32" s="14"/>
      <c r="K32" s="8"/>
      <c r="L32" s="8"/>
      <c r="M32" s="46"/>
      <c r="N32" s="46"/>
      <c r="O32" s="46"/>
      <c r="P32" s="46"/>
      <c r="Q32" s="48"/>
    </row>
    <row r="33" spans="1:17" ht="19.5" thickTop="1" thickBot="1" x14ac:dyDescent="0.3">
      <c r="A33" s="17" t="s">
        <v>18</v>
      </c>
      <c r="B33" s="19"/>
      <c r="C33" s="70">
        <f>Q30</f>
        <v>12.346571858954633</v>
      </c>
      <c r="D33" s="20"/>
      <c r="E33" s="20">
        <f>COUNTA(E4:E30)</f>
        <v>1</v>
      </c>
      <c r="F33" s="20">
        <f t="shared" ref="F33:J33" si="6">COUNTA(F4:F30)</f>
        <v>3</v>
      </c>
      <c r="G33" s="20"/>
      <c r="H33" s="20"/>
      <c r="I33" s="20">
        <f t="shared" si="6"/>
        <v>3</v>
      </c>
      <c r="J33" s="20">
        <f t="shared" si="6"/>
        <v>1</v>
      </c>
      <c r="K33" s="68">
        <f>SUM(K3:K30)</f>
        <v>304.13300492610836</v>
      </c>
      <c r="L33" s="68">
        <f>SUM(L3:L30)</f>
        <v>3755</v>
      </c>
      <c r="M33" s="52"/>
      <c r="N33" s="52"/>
      <c r="O33" s="53"/>
      <c r="P33" s="53"/>
      <c r="Q33" s="48"/>
    </row>
    <row r="34" spans="1:17" ht="18" x14ac:dyDescent="0.25">
      <c r="A34" s="5"/>
      <c r="B34" s="28"/>
      <c r="C34" s="16"/>
      <c r="D34" s="16"/>
      <c r="E34" s="16"/>
      <c r="F34" s="16"/>
      <c r="G34" s="16"/>
      <c r="H34" s="16"/>
      <c r="I34" s="16"/>
      <c r="J34" s="16"/>
      <c r="K34" s="5"/>
      <c r="L34" s="5"/>
      <c r="M34" s="48"/>
      <c r="N34" s="48"/>
      <c r="O34" s="48"/>
      <c r="P34" s="48"/>
      <c r="Q34" s="48"/>
    </row>
    <row r="35" spans="1:17" ht="18" x14ac:dyDescent="0.25">
      <c r="A35" s="5" t="s">
        <v>27</v>
      </c>
      <c r="B35" s="28"/>
      <c r="C35" s="16"/>
      <c r="D35" s="16"/>
      <c r="E35" s="16"/>
      <c r="F35" s="16"/>
      <c r="G35" s="16"/>
      <c r="H35" s="16"/>
      <c r="I35" s="16"/>
      <c r="J35" s="16"/>
      <c r="K35" s="5"/>
      <c r="L35" s="5"/>
      <c r="M35" s="48"/>
      <c r="N35" s="48"/>
      <c r="O35" s="48"/>
      <c r="P35" s="48"/>
      <c r="Q35" s="48"/>
    </row>
    <row r="36" spans="1:17" ht="18" x14ac:dyDescent="0.25">
      <c r="A36" s="5"/>
      <c r="B36" s="9" t="s">
        <v>16</v>
      </c>
      <c r="C36" s="55">
        <f>SUM(D36/9.42)</f>
        <v>53.184713375796179</v>
      </c>
      <c r="D36" s="10">
        <v>501</v>
      </c>
      <c r="E36" s="10"/>
      <c r="F36" s="10"/>
      <c r="G36" s="10"/>
      <c r="H36" s="10"/>
      <c r="I36" s="10"/>
      <c r="J36" s="10"/>
      <c r="K36" s="56">
        <f>C36</f>
        <v>53.184713375796179</v>
      </c>
      <c r="L36" s="11">
        <v>501</v>
      </c>
      <c r="M36" s="49">
        <f>SUM(D36/C36)</f>
        <v>9.42</v>
      </c>
      <c r="N36" s="46" t="e">
        <f>SUM(H36/G36)</f>
        <v>#DIV/0!</v>
      </c>
      <c r="O36" s="49">
        <f>SUM(L36/K36)</f>
        <v>9.42</v>
      </c>
      <c r="P36" s="49">
        <f>SUM((D36+H36)/(C36+G36))</f>
        <v>9.42</v>
      </c>
      <c r="Q36" s="50">
        <f>SUM(L36/K36)</f>
        <v>9.42</v>
      </c>
    </row>
    <row r="37" spans="1:17" ht="18" x14ac:dyDescent="0.25">
      <c r="A37" s="5"/>
      <c r="B37" s="12">
        <v>46282</v>
      </c>
      <c r="C37" s="13">
        <v>65</v>
      </c>
      <c r="D37" s="13">
        <v>501</v>
      </c>
      <c r="E37" s="13" t="s">
        <v>17</v>
      </c>
      <c r="F37" s="13"/>
      <c r="G37" s="13">
        <v>33</v>
      </c>
      <c r="H37" s="13">
        <v>301</v>
      </c>
      <c r="I37" s="13" t="s">
        <v>17</v>
      </c>
      <c r="J37" s="13"/>
      <c r="K37" s="11">
        <f>SUM(C37+G37)</f>
        <v>98</v>
      </c>
      <c r="L37" s="11">
        <f>SUM(D37+H37)</f>
        <v>802</v>
      </c>
      <c r="M37" s="51">
        <f>SUM(D37/C37)</f>
        <v>7.7076923076923078</v>
      </c>
      <c r="N37" s="49">
        <f>SUM(H37/G37)</f>
        <v>9.1212121212121211</v>
      </c>
      <c r="O37" s="49">
        <f>SUM(L37/K37)</f>
        <v>8.183673469387756</v>
      </c>
      <c r="P37" s="49">
        <f>SUM((D37+H37)/(C37+G37))</f>
        <v>8.183673469387756</v>
      </c>
      <c r="Q37" s="50">
        <f>SUM((L36+L37)/(K36+K37))</f>
        <v>8.6185962251432429</v>
      </c>
    </row>
    <row r="38" spans="1:17" ht="18" x14ac:dyDescent="0.25">
      <c r="A38" s="5"/>
      <c r="B38" s="12">
        <f>SUM(B37+7)</f>
        <v>46289</v>
      </c>
      <c r="C38" s="13">
        <v>39</v>
      </c>
      <c r="D38" s="13">
        <v>440</v>
      </c>
      <c r="E38" s="13"/>
      <c r="F38" s="13" t="s">
        <v>17</v>
      </c>
      <c r="G38" s="13">
        <v>45</v>
      </c>
      <c r="H38" s="13">
        <v>318</v>
      </c>
      <c r="I38" s="13"/>
      <c r="J38" s="13" t="s">
        <v>17</v>
      </c>
      <c r="K38" s="11">
        <f t="shared" ref="K38:K63" si="7">SUM(C38+G38)</f>
        <v>84</v>
      </c>
      <c r="L38" s="11">
        <f t="shared" ref="L38:L63" si="8">SUM(D38+H38)</f>
        <v>758</v>
      </c>
      <c r="M38" s="49">
        <f t="shared" ref="M38:M63" si="9">SUM(D38/C38)</f>
        <v>11.282051282051283</v>
      </c>
      <c r="N38" s="51">
        <f>SUM(H38/G38)</f>
        <v>7.0666666666666664</v>
      </c>
      <c r="O38" s="49">
        <f t="shared" ref="O38:O63" si="10">SUM(L38/K38)</f>
        <v>9.0238095238095237</v>
      </c>
      <c r="P38" s="49">
        <f>SUM((D37+D38+H37+H38)/(C37+C38+G37+G38))</f>
        <v>8.5714285714285712</v>
      </c>
      <c r="Q38" s="50">
        <f>SUM((L36+L37+L38)/(K36+K37+K38))</f>
        <v>8.763324666883328</v>
      </c>
    </row>
    <row r="39" spans="1:17" ht="18" x14ac:dyDescent="0.25">
      <c r="A39" s="5"/>
      <c r="B39" s="12">
        <f t="shared" ref="B39:B54" si="11">SUM(B38+7)</f>
        <v>46296</v>
      </c>
      <c r="C39" s="13">
        <v>43</v>
      </c>
      <c r="D39" s="13">
        <v>501</v>
      </c>
      <c r="E39" s="13" t="s">
        <v>17</v>
      </c>
      <c r="F39" s="13"/>
      <c r="G39" s="13">
        <v>18</v>
      </c>
      <c r="H39" s="13">
        <v>271</v>
      </c>
      <c r="I39" s="13"/>
      <c r="J39" s="13" t="s">
        <v>17</v>
      </c>
      <c r="K39" s="11">
        <f t="shared" si="7"/>
        <v>61</v>
      </c>
      <c r="L39" s="11">
        <f t="shared" si="8"/>
        <v>772</v>
      </c>
      <c r="M39" s="51">
        <f t="shared" si="9"/>
        <v>11.651162790697674</v>
      </c>
      <c r="N39" s="51">
        <f t="shared" ref="N39:N63" si="12">SUM(H39/G39)</f>
        <v>15.055555555555555</v>
      </c>
      <c r="O39" s="51">
        <f t="shared" si="10"/>
        <v>12.655737704918034</v>
      </c>
      <c r="P39" s="49">
        <f>SUM((D37+D38+D39+H37+H38+H39)/(C37+C38+C39+G37+G38+G39))</f>
        <v>9.5967078189300405</v>
      </c>
      <c r="Q39" s="50">
        <f>SUM((L36+L37+L38+L39)/(K36+K37+K38+K39))</f>
        <v>9.564977097266727</v>
      </c>
    </row>
    <row r="40" spans="1:17" ht="18" x14ac:dyDescent="0.25">
      <c r="A40" s="5"/>
      <c r="B40" s="12">
        <f t="shared" si="11"/>
        <v>46303</v>
      </c>
      <c r="C40" s="13">
        <v>33</v>
      </c>
      <c r="D40" s="13">
        <v>492</v>
      </c>
      <c r="E40" s="13"/>
      <c r="F40" s="13" t="s">
        <v>17</v>
      </c>
      <c r="G40" s="13">
        <v>30</v>
      </c>
      <c r="H40" s="13">
        <v>293</v>
      </c>
      <c r="I40" s="13"/>
      <c r="J40" s="13" t="s">
        <v>17</v>
      </c>
      <c r="K40" s="11">
        <f t="shared" si="7"/>
        <v>63</v>
      </c>
      <c r="L40" s="11">
        <f t="shared" si="8"/>
        <v>785</v>
      </c>
      <c r="M40" s="51">
        <f t="shared" si="9"/>
        <v>14.909090909090908</v>
      </c>
      <c r="N40" s="51">
        <f t="shared" si="12"/>
        <v>9.7666666666666675</v>
      </c>
      <c r="O40" s="51">
        <f t="shared" si="10"/>
        <v>12.46031746031746</v>
      </c>
      <c r="P40" s="49">
        <f>SUM((D37+D38+D39+D40+H37+H38+H39+H40)/(C37+C38+C39+C40+G37+G38+G39+G40))</f>
        <v>10.186274509803921</v>
      </c>
      <c r="Q40" s="50">
        <f>SUM((L36+L37+L38+L39+L40)/(K36+K37+K38+K39+K40))</f>
        <v>10.072811746347</v>
      </c>
    </row>
    <row r="41" spans="1:17" ht="18" x14ac:dyDescent="0.25">
      <c r="A41" s="5"/>
      <c r="B41" s="12">
        <f t="shared" si="11"/>
        <v>46310</v>
      </c>
      <c r="C41" s="13">
        <v>36</v>
      </c>
      <c r="D41" s="13">
        <v>501</v>
      </c>
      <c r="E41" s="13" t="s">
        <v>17</v>
      </c>
      <c r="F41" s="13"/>
      <c r="G41" s="13">
        <v>21</v>
      </c>
      <c r="H41" s="13">
        <v>291</v>
      </c>
      <c r="I41" s="13"/>
      <c r="J41" s="13" t="s">
        <v>17</v>
      </c>
      <c r="K41" s="11">
        <f t="shared" si="7"/>
        <v>57</v>
      </c>
      <c r="L41" s="11">
        <f t="shared" si="8"/>
        <v>792</v>
      </c>
      <c r="M41" s="51">
        <f t="shared" si="9"/>
        <v>13.916666666666666</v>
      </c>
      <c r="N41" s="51">
        <f t="shared" si="12"/>
        <v>13.857142857142858</v>
      </c>
      <c r="O41" s="51">
        <f t="shared" si="10"/>
        <v>13.894736842105264</v>
      </c>
      <c r="P41" s="49">
        <f>SUM((D37+D38+D39+D40+D41+H37+H38+H39+H40+H41)/(C37+C38+C39+C40+C41+G37+G38+G39+G40+G41))</f>
        <v>10.768595041322314</v>
      </c>
      <c r="Q41" s="50">
        <f>SUM((L36+L37+L38+L39+L40+L41)/(K36+K37+K38+K39+K40+K41))</f>
        <v>10.596256561730002</v>
      </c>
    </row>
    <row r="42" spans="1:17" ht="18" x14ac:dyDescent="0.25">
      <c r="A42" s="5"/>
      <c r="B42" s="12">
        <f t="shared" si="11"/>
        <v>46317</v>
      </c>
      <c r="C42" s="13">
        <v>42</v>
      </c>
      <c r="D42" s="13">
        <v>572</v>
      </c>
      <c r="E42" s="13"/>
      <c r="F42" s="13" t="s">
        <v>17</v>
      </c>
      <c r="G42" s="13">
        <v>31</v>
      </c>
      <c r="H42" s="13">
        <v>337</v>
      </c>
      <c r="I42" s="13" t="s">
        <v>17</v>
      </c>
      <c r="J42" s="13"/>
      <c r="K42" s="11">
        <f t="shared" si="7"/>
        <v>73</v>
      </c>
      <c r="L42" s="11">
        <f t="shared" si="8"/>
        <v>909</v>
      </c>
      <c r="M42" s="51">
        <f t="shared" si="9"/>
        <v>13.619047619047619</v>
      </c>
      <c r="N42" s="51">
        <f t="shared" si="12"/>
        <v>10.870967741935484</v>
      </c>
      <c r="O42" s="51">
        <f t="shared" si="10"/>
        <v>12.452054794520548</v>
      </c>
      <c r="P42" s="49">
        <f>SUM((D37+D38+D39+D40+D41+D42+H37+H38+H39+H40+H41+H42)/(C37+C38+C39+C40+C41+C42+G37+G38+G39+G40+G41+G42))</f>
        <v>11.05045871559633</v>
      </c>
      <c r="Q42" s="50">
        <f>SUM((L36+L37+L38+L39+L40+L41+L42)/(K36+K37+K38+K39+K40+K41+K42))</f>
        <v>10.873193406421709</v>
      </c>
    </row>
    <row r="43" spans="1:17" ht="18" x14ac:dyDescent="0.25">
      <c r="A43" s="5"/>
      <c r="B43" s="12">
        <f t="shared" si="11"/>
        <v>46324</v>
      </c>
      <c r="C43" s="13"/>
      <c r="D43" s="13"/>
      <c r="E43" s="13"/>
      <c r="F43" s="13"/>
      <c r="G43" s="13"/>
      <c r="H43" s="13"/>
      <c r="I43" s="13"/>
      <c r="J43" s="13"/>
      <c r="K43" s="11">
        <f t="shared" si="7"/>
        <v>0</v>
      </c>
      <c r="L43" s="11">
        <f t="shared" si="8"/>
        <v>0</v>
      </c>
      <c r="M43" s="51" t="e">
        <f t="shared" si="9"/>
        <v>#DIV/0!</v>
      </c>
      <c r="N43" s="51" t="e">
        <f t="shared" si="12"/>
        <v>#DIV/0!</v>
      </c>
      <c r="O43" s="51" t="e">
        <f t="shared" si="10"/>
        <v>#DIV/0!</v>
      </c>
      <c r="P43" s="49">
        <f>SUM((D37+D38+D39+D40+D41+D42+D43+H37+H38+H39+H40+H41+H42+H43)/(C37+C38+C39+C40+C41+C42+C43+G37+G38+G39+G40+G41+G42+G43))</f>
        <v>11.05045871559633</v>
      </c>
      <c r="Q43" s="50">
        <f>SUM((L36+L37+L38+L39+L40+L41+L42+L43)/(K36+K37+K38+K39+K40+K41+K42+K43))</f>
        <v>10.873193406421709</v>
      </c>
    </row>
    <row r="44" spans="1:17" ht="18" x14ac:dyDescent="0.25">
      <c r="A44" s="5"/>
      <c r="B44" s="12">
        <f t="shared" si="11"/>
        <v>46331</v>
      </c>
      <c r="C44" s="13"/>
      <c r="D44" s="13"/>
      <c r="E44" s="13"/>
      <c r="F44" s="13"/>
      <c r="G44" s="13"/>
      <c r="H44" s="13"/>
      <c r="I44" s="13"/>
      <c r="J44" s="13"/>
      <c r="K44" s="11">
        <f t="shared" si="7"/>
        <v>0</v>
      </c>
      <c r="L44" s="11">
        <f t="shared" si="8"/>
        <v>0</v>
      </c>
      <c r="M44" s="51" t="e">
        <f t="shared" si="9"/>
        <v>#DIV/0!</v>
      </c>
      <c r="N44" s="51" t="e">
        <f t="shared" si="12"/>
        <v>#DIV/0!</v>
      </c>
      <c r="O44" s="51" t="e">
        <f t="shared" si="10"/>
        <v>#DIV/0!</v>
      </c>
      <c r="P44" s="49">
        <f>SUM((D37+D38+D39+D40+D41+D42+D43+D44+H37+H38+H39+H40+H41+H42+H43+H44)/(C37+C38+C39+C40+C41+C42+C43+C44+G37+G38+G39+G40+G41+G42+G43+G44))</f>
        <v>11.05045871559633</v>
      </c>
      <c r="Q44" s="50">
        <f>SUM((L36+L37+L38+L39+L40+L41+L42+L43+L44)/(K36+K37+K38+K39+K40+K41+K42+K43+K44))</f>
        <v>10.873193406421709</v>
      </c>
    </row>
    <row r="45" spans="1:17" ht="18" x14ac:dyDescent="0.25">
      <c r="A45" s="5"/>
      <c r="B45" s="12">
        <f t="shared" si="11"/>
        <v>46338</v>
      </c>
      <c r="C45" s="13"/>
      <c r="D45" s="13"/>
      <c r="E45" s="13"/>
      <c r="F45" s="13"/>
      <c r="G45" s="13"/>
      <c r="H45" s="13"/>
      <c r="I45" s="13"/>
      <c r="J45" s="13"/>
      <c r="K45" s="11">
        <f t="shared" si="7"/>
        <v>0</v>
      </c>
      <c r="L45" s="11">
        <f t="shared" si="8"/>
        <v>0</v>
      </c>
      <c r="M45" s="51" t="e">
        <f t="shared" si="9"/>
        <v>#DIV/0!</v>
      </c>
      <c r="N45" s="51" t="e">
        <f t="shared" si="12"/>
        <v>#DIV/0!</v>
      </c>
      <c r="O45" s="51" t="e">
        <f t="shared" si="10"/>
        <v>#DIV/0!</v>
      </c>
      <c r="P45" s="49">
        <f>SUM((D37+D38+D39+D40+D41+D42+D43+D44+D45+H37+H38+H39+H40+H41+H42+H43+H44+H45)/(C37+C38+C39+C40+C41+C42+C43+C44+C45+G37+G38+G39+G40+G41+G42+G43+G44+G45))</f>
        <v>11.05045871559633</v>
      </c>
      <c r="Q45" s="50">
        <f>SUM((L36+L37+L38+L39+L40+L41+L42+L43+L44+L45)/(K36+K37+K38+K39+K40+K41+K42+K43+K44+K45))</f>
        <v>10.873193406421709</v>
      </c>
    </row>
    <row r="46" spans="1:17" ht="18" x14ac:dyDescent="0.25">
      <c r="A46" s="5"/>
      <c r="B46" s="12">
        <f t="shared" si="11"/>
        <v>46345</v>
      </c>
      <c r="C46" s="13"/>
      <c r="D46" s="13"/>
      <c r="E46" s="13"/>
      <c r="F46" s="13"/>
      <c r="G46" s="13"/>
      <c r="H46" s="13"/>
      <c r="I46" s="13"/>
      <c r="J46" s="13"/>
      <c r="K46" s="11">
        <f t="shared" si="7"/>
        <v>0</v>
      </c>
      <c r="L46" s="11">
        <f t="shared" si="8"/>
        <v>0</v>
      </c>
      <c r="M46" s="51" t="e">
        <f t="shared" si="9"/>
        <v>#DIV/0!</v>
      </c>
      <c r="N46" s="51" t="e">
        <f t="shared" si="12"/>
        <v>#DIV/0!</v>
      </c>
      <c r="O46" s="51" t="e">
        <f t="shared" si="10"/>
        <v>#DIV/0!</v>
      </c>
      <c r="P46" s="49">
        <f>SUM((D37+D38+D39+D40+D41+D42+D43+D44+D45+D46+H37+H38+H39+H40+H41+H42+H43+H44+H45+H46)/(C37+C38+C39+C40+C41+C42+C43+C44+C45+C46+G37+G38+G39+G40+G41+G42+G43+G44+G45+G46))</f>
        <v>11.05045871559633</v>
      </c>
      <c r="Q46" s="50">
        <f>SUM((L36+L37+L38+L39+L40+L41+L42+L43+L44+L45+L46)/(K36+K37+K38+K39+K40+K41+K42+K43+K44+K45+K46))</f>
        <v>10.873193406421709</v>
      </c>
    </row>
    <row r="47" spans="1:17" ht="18" x14ac:dyDescent="0.25">
      <c r="A47" s="5"/>
      <c r="B47" s="12">
        <f t="shared" si="11"/>
        <v>46352</v>
      </c>
      <c r="C47" s="13"/>
      <c r="D47" s="13"/>
      <c r="E47" s="13"/>
      <c r="F47" s="13"/>
      <c r="G47" s="13"/>
      <c r="H47" s="13"/>
      <c r="I47" s="13"/>
      <c r="J47" s="13"/>
      <c r="K47" s="11">
        <f t="shared" si="7"/>
        <v>0</v>
      </c>
      <c r="L47" s="11">
        <f t="shared" si="8"/>
        <v>0</v>
      </c>
      <c r="M47" s="51" t="e">
        <f t="shared" si="9"/>
        <v>#DIV/0!</v>
      </c>
      <c r="N47" s="51" t="e">
        <f t="shared" si="12"/>
        <v>#DIV/0!</v>
      </c>
      <c r="O47" s="51" t="e">
        <f t="shared" si="10"/>
        <v>#DIV/0!</v>
      </c>
      <c r="P47" s="49">
        <f>SUM((D37+D38+D39+D40+D41+D42+D43+D44+D45+D46+D47+H37+H38+H39+H40+H41+H42+H43+H44+H45+H46+H47)/(C37+C38+C39+C40+C41+C42+C43+C44+C45+C46+C47+G37+G38+G39+G40+G41+G42+G43+G44+G45+G46+G47))</f>
        <v>11.05045871559633</v>
      </c>
      <c r="Q47" s="50">
        <f>SUM((L36+L37+L38+L39+L40+L41+L42+L43+L44+L45+L46+L47)/(K36+K37+K38+K39+K40+K41+K42+K43+K44+K45+K46+K47))</f>
        <v>10.873193406421709</v>
      </c>
    </row>
    <row r="48" spans="1:17" ht="18" x14ac:dyDescent="0.25">
      <c r="A48" s="5"/>
      <c r="B48" s="12">
        <f t="shared" si="11"/>
        <v>46359</v>
      </c>
      <c r="C48" s="13"/>
      <c r="D48" s="13"/>
      <c r="E48" s="13"/>
      <c r="F48" s="13"/>
      <c r="G48" s="13"/>
      <c r="H48" s="13"/>
      <c r="I48" s="13"/>
      <c r="J48" s="13"/>
      <c r="K48" s="11">
        <f t="shared" si="7"/>
        <v>0</v>
      </c>
      <c r="L48" s="11">
        <f t="shared" si="8"/>
        <v>0</v>
      </c>
      <c r="M48" s="51" t="e">
        <f t="shared" si="9"/>
        <v>#DIV/0!</v>
      </c>
      <c r="N48" s="51" t="e">
        <f t="shared" si="12"/>
        <v>#DIV/0!</v>
      </c>
      <c r="O48" s="51" t="e">
        <f t="shared" si="10"/>
        <v>#DIV/0!</v>
      </c>
      <c r="P48" s="49">
        <f>SUM((D37+D38+D39+D40+D41+D42+D43+D44+D45+D46+D47+D48+H37+H38+H39+H40+H41+H42+H43+H44+H45+H46+H47+H48)/(C37+C38+C39+C40+C41+C42+C43+C44+C45+C46+C47+C48+G37+G38+G39+G40+G41+G42+G43+G44+G45+G46+G47+G48))</f>
        <v>11.05045871559633</v>
      </c>
      <c r="Q48" s="50">
        <f>SUM((L36+L37+L38+L39+L40+L41+L42+L43+L44+L45+L46+L47+L48)/(K36+K37+K38+K39+K40+K41+K42+K43+K44+K45+K46+K47+K48))</f>
        <v>10.873193406421709</v>
      </c>
    </row>
    <row r="49" spans="1:17" ht="18" x14ac:dyDescent="0.25">
      <c r="A49" s="5"/>
      <c r="B49" s="12">
        <f t="shared" si="11"/>
        <v>46366</v>
      </c>
      <c r="C49" s="13"/>
      <c r="D49" s="13"/>
      <c r="E49" s="13"/>
      <c r="F49" s="13"/>
      <c r="G49" s="13"/>
      <c r="H49" s="13"/>
      <c r="I49" s="13"/>
      <c r="J49" s="13"/>
      <c r="K49" s="11">
        <f t="shared" si="7"/>
        <v>0</v>
      </c>
      <c r="L49" s="11">
        <f t="shared" si="8"/>
        <v>0</v>
      </c>
      <c r="M49" s="51" t="e">
        <f t="shared" si="9"/>
        <v>#DIV/0!</v>
      </c>
      <c r="N49" s="51" t="e">
        <f t="shared" si="12"/>
        <v>#DIV/0!</v>
      </c>
      <c r="O49" s="51" t="e">
        <f t="shared" si="10"/>
        <v>#DIV/0!</v>
      </c>
      <c r="P49" s="49">
        <f>SUM((D37+D38+D39+D40+D41+D42+D43+D44+D45+D46+D47+D48+D49+H37+H38+H39+H40+H41+H42+H43+H44+H45+H46+H47+H48+H49)/(C37+C38+C39+C40+C41+C42+C43+C44+C45+C46+C47+C48+C49+G37+G38+G39+G40+G41+G42+G43+G44+G45+G46+G47+G48+G49))</f>
        <v>11.05045871559633</v>
      </c>
      <c r="Q49" s="50">
        <f>SUM((L36+L37+L38+L39+L40+L41+L42+L43+L44+L45+L46+L47+L48+L49)/(K36+K37+K38+K39+K40+K41+K42+K43+K44+K45+K46+K47+K48+K49))</f>
        <v>10.873193406421709</v>
      </c>
    </row>
    <row r="50" spans="1:17" ht="18" x14ac:dyDescent="0.25">
      <c r="A50" s="5"/>
      <c r="B50" s="12">
        <f t="shared" si="11"/>
        <v>46373</v>
      </c>
      <c r="C50" s="13"/>
      <c r="D50" s="13"/>
      <c r="E50" s="13"/>
      <c r="F50" s="13"/>
      <c r="G50" s="13"/>
      <c r="H50" s="13"/>
      <c r="I50" s="13"/>
      <c r="J50" s="13"/>
      <c r="K50" s="11">
        <f t="shared" si="7"/>
        <v>0</v>
      </c>
      <c r="L50" s="11">
        <f t="shared" si="8"/>
        <v>0</v>
      </c>
      <c r="M50" s="51" t="e">
        <f t="shared" si="9"/>
        <v>#DIV/0!</v>
      </c>
      <c r="N50" s="51" t="e">
        <f t="shared" si="12"/>
        <v>#DIV/0!</v>
      </c>
      <c r="O50" s="51" t="e">
        <f t="shared" si="10"/>
        <v>#DIV/0!</v>
      </c>
      <c r="P50" s="49">
        <f>SUM((D37+D38+D39+D40+D41+D42+D43+D44+D45+D46+D47+D48+D49+D50+H37+H38+H39+H40+H41+H42+H43+H44+H45+H46+H47+H48+H49+H50)/(C37+C38+C39+C40+C41+C42+C43+C44+C45+C46+C47+C48+C49+C50+G37+G38+G39+G40+G41+G42+G43+G44+G45+G46+G47+G48+G49+G50))</f>
        <v>11.05045871559633</v>
      </c>
      <c r="Q50" s="50">
        <f>SUM((L36+L37+L38+L39+L40+L41+L42+L43+L44+L45+L46+L47+L48+L49+L50)/(K36+K37+K38+K39+K40+K41+K42+K43+K44+K45+K46+K47+K48+K49+K50))</f>
        <v>10.873193406421709</v>
      </c>
    </row>
    <row r="51" spans="1:17" ht="18" x14ac:dyDescent="0.25">
      <c r="A51" s="5"/>
      <c r="B51" s="12">
        <f t="shared" si="11"/>
        <v>46380</v>
      </c>
      <c r="C51" s="13"/>
      <c r="D51" s="13"/>
      <c r="E51" s="13"/>
      <c r="F51" s="13"/>
      <c r="G51" s="13"/>
      <c r="H51" s="13"/>
      <c r="I51" s="13"/>
      <c r="J51" s="13"/>
      <c r="K51" s="11">
        <f t="shared" si="7"/>
        <v>0</v>
      </c>
      <c r="L51" s="11">
        <f t="shared" si="8"/>
        <v>0</v>
      </c>
      <c r="M51" s="51" t="e">
        <f t="shared" si="9"/>
        <v>#DIV/0!</v>
      </c>
      <c r="N51" s="51" t="e">
        <f t="shared" si="12"/>
        <v>#DIV/0!</v>
      </c>
      <c r="O51" s="51" t="e">
        <f t="shared" si="10"/>
        <v>#DIV/0!</v>
      </c>
      <c r="P51" s="49">
        <f>SUM((D37+D38+D39+D40+D41+D42+D43+D44+D45+D46+D47+D48+D49+D50+D51+H37+H38+H39+H40+H41+H42+H43+H44+H45+H46+H47+H48+H49+H50+H51)/(C37+C38+C39+C40+C41+C42+C43+C44+C45+C46+C47+C48+C49+C50+C51+G37+G38+G39+G40+G41+G42+G43+G44+G45+G46+G47+G48+G49+G50+G51))</f>
        <v>11.05045871559633</v>
      </c>
      <c r="Q51" s="50">
        <f>SUM((L36+L37+L38+L39+L40+L41+L42+L43+L44+L45+L46+L47+L48+L49+L50+L51)/(K36+K37+K38+K39+K40+K41+K42+K43+K44+K45+K46+K47+K48+K49+K50+K51))</f>
        <v>10.873193406421709</v>
      </c>
    </row>
    <row r="52" spans="1:17" ht="18" x14ac:dyDescent="0.25">
      <c r="A52" s="5"/>
      <c r="B52" s="12">
        <f t="shared" si="11"/>
        <v>46387</v>
      </c>
      <c r="C52" s="13"/>
      <c r="D52" s="13"/>
      <c r="E52" s="13"/>
      <c r="F52" s="13"/>
      <c r="G52" s="13"/>
      <c r="H52" s="13"/>
      <c r="I52" s="13"/>
      <c r="J52" s="13"/>
      <c r="K52" s="11">
        <f t="shared" si="7"/>
        <v>0</v>
      </c>
      <c r="L52" s="11">
        <f t="shared" si="8"/>
        <v>0</v>
      </c>
      <c r="M52" s="51" t="e">
        <f t="shared" si="9"/>
        <v>#DIV/0!</v>
      </c>
      <c r="N52" s="51" t="e">
        <f t="shared" si="12"/>
        <v>#DIV/0!</v>
      </c>
      <c r="O52" s="51" t="e">
        <f t="shared" si="10"/>
        <v>#DIV/0!</v>
      </c>
      <c r="P52" s="49">
        <f>SUM((D37+D38+D39+D40+D41+D42+D43+D44+D45+D46+D47+D48+D49+D50+D51+D52+H37+H38+H39+H40+H41+H42+H43+H44+H45+H46+H47+H48+H49+H50+H51+H52)/(C37+C38+C39+C40+C41+C42+C43+C44+C45+C46+C47+C48+C49+C50+C51+C52+G37+G38+G39+G40+G41+G42+G43+G44+G45+G46+G47+G48+G49+G50+G51+G52))</f>
        <v>11.05045871559633</v>
      </c>
      <c r="Q52" s="50">
        <f>SUM((L36+L37+L38+L39+L40+L41+L42+L43+L44+L45+L46+L47+L48+L49+L50+L51+L52)/(K36+K37+K38+K39+K40+K41+K42+K43+K44+K45+K46+K47+K48+K49+K50+K51+K52))</f>
        <v>10.873193406421709</v>
      </c>
    </row>
    <row r="53" spans="1:17" ht="18" x14ac:dyDescent="0.25">
      <c r="A53" s="5"/>
      <c r="B53" s="12">
        <f t="shared" si="11"/>
        <v>46394</v>
      </c>
      <c r="C53" s="13"/>
      <c r="D53" s="13"/>
      <c r="E53" s="13"/>
      <c r="F53" s="13"/>
      <c r="G53" s="13"/>
      <c r="H53" s="13"/>
      <c r="I53" s="13"/>
      <c r="J53" s="13"/>
      <c r="K53" s="11">
        <f t="shared" si="7"/>
        <v>0</v>
      </c>
      <c r="L53" s="11">
        <f t="shared" si="8"/>
        <v>0</v>
      </c>
      <c r="M53" s="51" t="e">
        <f t="shared" si="9"/>
        <v>#DIV/0!</v>
      </c>
      <c r="N53" s="51" t="e">
        <f t="shared" si="12"/>
        <v>#DIV/0!</v>
      </c>
      <c r="O53" s="51" t="e">
        <f t="shared" si="10"/>
        <v>#DIV/0!</v>
      </c>
      <c r="P53" s="49">
        <f>SUM((D37+D38+D39+D40+D41+D42+D43+D44+D45+D46+D47+D48+D49+D50+D51+D52+D53+H37+H38+H39+H40+H41+H42+H43+H44+H45+H46+H47+H48+H49+H50+H51+H52+H53)/(C37+C38+C39+C40+C41+C42+C43+C44+C45+C46+C47+C48+C49+C50+C51+C52+C53+G37+G38+G39+G40+G41+G42+G43+G44+G45+G46+G47+G48+G49+G50+G51+G52+G53))</f>
        <v>11.05045871559633</v>
      </c>
      <c r="Q53" s="50">
        <f>SUM((L36+L37+L38+L39+L40+L41+L42+L43+L44+L45+L46+L47+L48+L49+L50+L51+L52+L53)/(K36+K37+K38+K39+K40+K41+K42+K43+K44+K45+K46+K47+K48+K49+K50+K51+K52+K53))</f>
        <v>10.873193406421709</v>
      </c>
    </row>
    <row r="54" spans="1:17" ht="18" x14ac:dyDescent="0.25">
      <c r="A54" s="5"/>
      <c r="B54" s="12">
        <f t="shared" si="11"/>
        <v>46401</v>
      </c>
      <c r="C54" s="13"/>
      <c r="D54" s="13"/>
      <c r="E54" s="13"/>
      <c r="F54" s="13"/>
      <c r="G54" s="13"/>
      <c r="H54" s="13"/>
      <c r="I54" s="13"/>
      <c r="J54" s="13"/>
      <c r="K54" s="11">
        <f t="shared" si="7"/>
        <v>0</v>
      </c>
      <c r="L54" s="11">
        <f t="shared" si="8"/>
        <v>0</v>
      </c>
      <c r="M54" s="51" t="e">
        <f t="shared" si="9"/>
        <v>#DIV/0!</v>
      </c>
      <c r="N54" s="51" t="e">
        <f t="shared" si="12"/>
        <v>#DIV/0!</v>
      </c>
      <c r="O54" s="51" t="e">
        <f t="shared" si="10"/>
        <v>#DIV/0!</v>
      </c>
      <c r="P54" s="49">
        <f>SUM((D37+D38+D39+D40+D41+D42+D43+D44+D45+D46+D47+D48+D49+D50+D51+D52+D53+D54+H37+H38+H39+H40+H41+H42+H43+H44+H45+H46+H47+H48+H49+H50+H51+H52+H53+H54)/(C37+C38+C39+C40+C41+C42+C43+C44+C45+C46+C47+C48+C49+C50+C51+C52+C53+C54+G37+G38+G39+G40+G41+G42+G43+G44+G45+G46+G47+G48+G49+G50+G51+G52+G53+G54))</f>
        <v>11.05045871559633</v>
      </c>
      <c r="Q54" s="50">
        <f>SUM((L36+L37+L38+L39+L40+L41+L42+L43+L44+L45+L46+L47+L48+L49+L50+L51+L52+L53+L54)/(K36+K37+K38+K39+K40+K41+K42+K43+K44+K45+K46+K47+K48+K49+K50+K51+K52+K53+K54))</f>
        <v>10.873193406421709</v>
      </c>
    </row>
    <row r="55" spans="1:17" ht="18" x14ac:dyDescent="0.25">
      <c r="A55" s="5"/>
      <c r="B55" s="12">
        <f>SUM(B54+7)</f>
        <v>46408</v>
      </c>
      <c r="C55" s="13"/>
      <c r="D55" s="13"/>
      <c r="E55" s="13"/>
      <c r="F55" s="13"/>
      <c r="G55" s="13"/>
      <c r="H55" s="13"/>
      <c r="I55" s="13"/>
      <c r="J55" s="13"/>
      <c r="K55" s="11">
        <f t="shared" si="7"/>
        <v>0</v>
      </c>
      <c r="L55" s="11">
        <f t="shared" si="8"/>
        <v>0</v>
      </c>
      <c r="M55" s="51" t="e">
        <f t="shared" si="9"/>
        <v>#DIV/0!</v>
      </c>
      <c r="N55" s="51" t="e">
        <f t="shared" si="12"/>
        <v>#DIV/0!</v>
      </c>
      <c r="O55" s="51" t="e">
        <f t="shared" si="10"/>
        <v>#DIV/0!</v>
      </c>
      <c r="P55" s="49">
        <f>SUM((D37+D38+D39+D40+D41+D42+D43+D44+D45+D46+D47+D48+D49+D50+D51+D52+D53+D54+D55+H37+H38+H39+H40+H41+H42+H43+H44+H45+H46+H47+H48+H49+H50+H51+H52+H53+H54+H55)/(C37+C38+C39+C40+C41+C42+C43+C44+C45+C46+C47+C48+C49+C50+C51+C52+C53+C54+C55+G37+G38+G39+G40+G41+G42+G43+G44+G45+G46+G47+G48+G49+G50+G51+G52+G53+G54+G55))</f>
        <v>11.05045871559633</v>
      </c>
      <c r="Q55" s="50">
        <f>SUM((L36+L37+L38+L39+L40+L41+L42+L43+L44+L45+L46+L47+L48+L49+L50+L51+L52+L53+L54+L55)/(K36+K37+K38+K39+K40+K41+K42+K43+K44+K45+K46+K47+K48+K49+K50+K51+K52+K53+K54+K55))</f>
        <v>10.873193406421709</v>
      </c>
    </row>
    <row r="56" spans="1:17" ht="18" x14ac:dyDescent="0.25">
      <c r="A56" s="5"/>
      <c r="B56" s="12">
        <f>SUM(B55+7)</f>
        <v>46415</v>
      </c>
      <c r="C56" s="13"/>
      <c r="D56" s="13"/>
      <c r="E56" s="13"/>
      <c r="F56" s="13"/>
      <c r="G56" s="13"/>
      <c r="H56" s="13"/>
      <c r="I56" s="13"/>
      <c r="J56" s="13"/>
      <c r="K56" s="11">
        <f t="shared" si="7"/>
        <v>0</v>
      </c>
      <c r="L56" s="11">
        <f t="shared" si="8"/>
        <v>0</v>
      </c>
      <c r="M56" s="51" t="e">
        <f t="shared" si="9"/>
        <v>#DIV/0!</v>
      </c>
      <c r="N56" s="51" t="e">
        <f t="shared" si="12"/>
        <v>#DIV/0!</v>
      </c>
      <c r="O56" s="51" t="e">
        <f t="shared" si="10"/>
        <v>#DIV/0!</v>
      </c>
      <c r="P56" s="49">
        <f>SUM((D37+D38+D39+D40+D41+D42+D43+D44+D45+D46+D47+D48+D49+D50+D51+D52+D53+D54+D55+D56+H37+H38+H39+H40+H41+H42+H43+H44+H45+H46+H47+H48+H49+H50+H51+H52+H53+H54+H55+H56)/(C37+C38+C39+C40+C41+C42+C43+C44+C45+C46+C47+C48+C49+C50+C51+C52+C53+C54+C55+C56+G37+G38+G39+G40+G41+G42+G43+G44+G45+G46+G47+G48+G49+G50+G51+G52+G53+G54+G55+G56))</f>
        <v>11.05045871559633</v>
      </c>
      <c r="Q56" s="50">
        <f>SUM((L36+L37+L38+L39+L40+L41+L42+L43+L44+L45+L46+L47+L48+L49+L50+L51+L52+L53+L54+L55+L56)/(K36+K37+K38+K39+K40+K41+K42+K43+K44+K45+K46+K47+K48+K49+K50+K51+K52+K53+K54+K55+K56))</f>
        <v>10.873193406421709</v>
      </c>
    </row>
    <row r="57" spans="1:17" ht="18" x14ac:dyDescent="0.25">
      <c r="A57" s="5"/>
      <c r="B57" s="12"/>
      <c r="C57" s="13"/>
      <c r="D57" s="13"/>
      <c r="E57" s="13"/>
      <c r="F57" s="13"/>
      <c r="G57" s="13"/>
      <c r="H57" s="13"/>
      <c r="I57" s="13"/>
      <c r="J57" s="13"/>
      <c r="K57" s="11">
        <f t="shared" si="7"/>
        <v>0</v>
      </c>
      <c r="L57" s="11">
        <f t="shared" si="8"/>
        <v>0</v>
      </c>
      <c r="M57" s="51" t="e">
        <f t="shared" si="9"/>
        <v>#DIV/0!</v>
      </c>
      <c r="N57" s="51" t="e">
        <f t="shared" si="12"/>
        <v>#DIV/0!</v>
      </c>
      <c r="O57" s="51" t="e">
        <f t="shared" si="10"/>
        <v>#DIV/0!</v>
      </c>
      <c r="P57" s="49">
        <f>SUM((D37+D38+D39+D40+D41+D42+D43+D44+D45+D46+D47+D48+D49+D50+D51+D52+D53+D54+D55+D56+D57+H37+H38+H39+H40+H41+H42+H43+H44+H45+H46+H47+H48+H49+H50+H51+H52+H53+H54+H55+H56+H57)/(C37+C38+C39+C40+C41+C42+C43+C44+C45+C46+C47+C48+C49+C50+C51+C52+C53+C54+C55+C56+C57+G37+G38+G39+G40+G41+G42+G43+G44+G45+G46+G47+G48+G49+G50+G51+G52+G53+G54+G55+G56+G57))</f>
        <v>11.05045871559633</v>
      </c>
      <c r="Q57" s="50">
        <f>SUM((L36+L37+L38+L39+L40+L41+L42+L43+L44+L45+L46+L47+L48+L49+L50+L51+L52+L53+L54+L55+L56+L57)/(K36+K37+K38+K39+K40+K41+K42+K43+K44+K45+K46+K47+K48+K49+K50+K51+K52+K53+K54+K55+K56+K57))</f>
        <v>10.873193406421709</v>
      </c>
    </row>
    <row r="58" spans="1:17" ht="18" x14ac:dyDescent="0.25">
      <c r="A58" s="5"/>
      <c r="B58" s="12"/>
      <c r="C58" s="13"/>
      <c r="D58" s="13"/>
      <c r="E58" s="13"/>
      <c r="F58" s="13"/>
      <c r="G58" s="13"/>
      <c r="H58" s="13"/>
      <c r="I58" s="13"/>
      <c r="J58" s="13"/>
      <c r="K58" s="11">
        <f t="shared" si="7"/>
        <v>0</v>
      </c>
      <c r="L58" s="11">
        <f t="shared" si="8"/>
        <v>0</v>
      </c>
      <c r="M58" s="51" t="e">
        <f t="shared" si="9"/>
        <v>#DIV/0!</v>
      </c>
      <c r="N58" s="51" t="e">
        <f t="shared" si="12"/>
        <v>#DIV/0!</v>
      </c>
      <c r="O58" s="51" t="e">
        <f t="shared" si="10"/>
        <v>#DIV/0!</v>
      </c>
      <c r="P58" s="49">
        <f>SUM((D37+D38+D39+D40+D41+D42+D43+D44+D45+D46+D47+D48+D49+D50+D51+D52+D53+D54+D55+D56+D57+D58+H37+H38+H39+H40+H41+H42+H43+H44+H45+H46+H47+H48+H49+H50+H51+H52+H53+H54+H55+H56+H57+H58)/(C37+C38+C39+C40+C41+C42+C43+C44+C45+C46+C47+C48+C49+C50+C51+C52+C53+C54+C55+C56+C57+C58+G37+G38+G39+G40+G41+G42+G43+G44+G45+G46+G47+G48+G49+G50+G51+G52+G53+G54+G55+G56+G57+G58))</f>
        <v>11.05045871559633</v>
      </c>
      <c r="Q58" s="50">
        <f>SUM((L36+L37+L38+L39+L40+L41+L42+L43+L44+L45+L46+L47+L48+L49+L50+L51+L52+L53+L54+L55+L56+L57+L58)/(K36+K37+K38+K39+K40+K41+K42+K43+K44+K45+K46+K47+K48+K49+K50+K51+K52+K53+K54+K55+K56+K57+K58))</f>
        <v>10.873193406421709</v>
      </c>
    </row>
    <row r="59" spans="1:17" ht="18" x14ac:dyDescent="0.25">
      <c r="A59" s="5"/>
      <c r="B59" s="12"/>
      <c r="C59" s="13"/>
      <c r="D59" s="13"/>
      <c r="E59" s="13"/>
      <c r="F59" s="13"/>
      <c r="G59" s="13"/>
      <c r="H59" s="13"/>
      <c r="I59" s="13"/>
      <c r="J59" s="13"/>
      <c r="K59" s="11">
        <f t="shared" si="7"/>
        <v>0</v>
      </c>
      <c r="L59" s="11">
        <f t="shared" si="8"/>
        <v>0</v>
      </c>
      <c r="M59" s="51" t="e">
        <f t="shared" si="9"/>
        <v>#DIV/0!</v>
      </c>
      <c r="N59" s="51" t="e">
        <f t="shared" si="12"/>
        <v>#DIV/0!</v>
      </c>
      <c r="O59" s="51" t="e">
        <f t="shared" si="10"/>
        <v>#DIV/0!</v>
      </c>
      <c r="P59" s="49">
        <f>SUM((D37+D38+D39+D40+D41+D42+D43+D44+D45+D46+D47+D48+D49+D50+D51+D52+D53+D54+D55+D56+D57+D58+D59+H37+H38+H39+H40+H41+H42+H43+H44+H45+H46+H47+H48+H49+H50+H51+H52+H53+H54+H55+H56+H57+H58+H59)/(C37+C38+C39+C40+C41+C42+C43+C44+C45+C46+C47+C48+C49+C50+C51+C52+C53+C54+C55+C56+C57+C58+C59+G37+G38+G39+G40+G41+G42+G43+G44+G45+G46+G47+G48+G49+G50+G51+G52+G53+G54+G55+G56+G57+G58+G59))</f>
        <v>11.05045871559633</v>
      </c>
      <c r="Q59" s="50">
        <f>SUM((L36+L37+L38+L39+L40+L41+L42+L43+L44+L45+L46+L47+L48+L49+L50+L51+L52+L53+L54+L55+L56+L57+L58+L59)/(K36+K37+K38+K39+K40+K41+K42+K43+K44+K45+K46+K47+K48+K49+K50+K51+K52+K53+K54+K55+K56+K57+K58+K59))</f>
        <v>10.873193406421709</v>
      </c>
    </row>
    <row r="60" spans="1:17" ht="18" x14ac:dyDescent="0.25">
      <c r="A60" s="5"/>
      <c r="B60" s="12"/>
      <c r="C60" s="13"/>
      <c r="D60" s="13"/>
      <c r="E60" s="13"/>
      <c r="F60" s="13"/>
      <c r="G60" s="13"/>
      <c r="H60" s="13"/>
      <c r="I60" s="13"/>
      <c r="J60" s="13"/>
      <c r="K60" s="11">
        <f t="shared" si="7"/>
        <v>0</v>
      </c>
      <c r="L60" s="11">
        <f t="shared" si="8"/>
        <v>0</v>
      </c>
      <c r="M60" s="51" t="e">
        <f t="shared" si="9"/>
        <v>#DIV/0!</v>
      </c>
      <c r="N60" s="51" t="e">
        <f t="shared" si="12"/>
        <v>#DIV/0!</v>
      </c>
      <c r="O60" s="51" t="e">
        <f t="shared" si="10"/>
        <v>#DIV/0!</v>
      </c>
      <c r="P60" s="49">
        <f>SUM((D37+D38+D39+D40+D41+D42+D43+D44+D45+D46+D47+D48+D49+D50+D51+D52+D53+D54+D55+D56+D57+D58+D59+D60+H37+H38+H39+H40+H41+H42+H43+H44+H45+H46+H47+H48+H49+H50+H51+H52+H53+H54+H55+H56+H57+H58+H59+H60)/(C37+C38+C39+C40+C41+C42+C43+C44+C45+C46+C47+C48+C49+C50+C51+C52+C53+C54+C55+C56+C57+C58+C59+C60+G37+G38+G39+G40+G41+G42+G43+G44+G45+G46+G47+G48+G49+G50+G51+G52+G53+G54+G55+G56+G57+G58+G59+G60))</f>
        <v>11.05045871559633</v>
      </c>
      <c r="Q60" s="50">
        <f>SUM((L36+L37+L38+L39+L40+L41+L42+L43+L44+L45+L46+L47+L48+L49+L50+L51+L52+L53+L54+L55+L56+L57+L58+L59+L60)/(K36+K37+K38+K39+K40+K41+K42+K43+K44+K45+K46+K47+K48+K49+K50+K51+K52+K53+K54+K55+K56+K57+K58+K59+K60))</f>
        <v>10.873193406421709</v>
      </c>
    </row>
    <row r="61" spans="1:17" ht="18" x14ac:dyDescent="0.25">
      <c r="A61" s="5"/>
      <c r="B61" s="12"/>
      <c r="C61" s="13"/>
      <c r="D61" s="13"/>
      <c r="E61" s="13"/>
      <c r="F61" s="13"/>
      <c r="G61" s="13"/>
      <c r="H61" s="13"/>
      <c r="I61" s="13"/>
      <c r="J61" s="13"/>
      <c r="K61" s="11">
        <f t="shared" si="7"/>
        <v>0</v>
      </c>
      <c r="L61" s="11">
        <f t="shared" si="8"/>
        <v>0</v>
      </c>
      <c r="M61" s="51" t="e">
        <f t="shared" si="9"/>
        <v>#DIV/0!</v>
      </c>
      <c r="N61" s="51" t="e">
        <f t="shared" si="12"/>
        <v>#DIV/0!</v>
      </c>
      <c r="O61" s="51" t="e">
        <f t="shared" si="10"/>
        <v>#DIV/0!</v>
      </c>
      <c r="P61" s="49">
        <f>SUM((D37+D38+D39+D40+D41+D42+D43+D44+D45+D46+D47+D48+D49+D50+D51+D52+D53+D54+D55+D56+D57+D58+D59+D60+D61+H37+H38+H39+H40+H41+H42+H43+H44+H45+H46+H47+H48+H49+H50+H51+H52+H53+H54+H55+H56+H57+H58+H59+H60+H61)/(C37+C38+C39+C40+C41+C42+C43+C44+C45+C46+C47+C48+C49+C50+C51+C52+C53+C54+C55+C56+C57+C58+C59+C60+C61+G37+G38+G39+G40+G41+G42+G43+G44+G45+G46+G47+G48+G49+G50+G51+G52+G53+G54+G55+G56+G57+G58+G59+G60+G61))</f>
        <v>11.05045871559633</v>
      </c>
      <c r="Q61" s="50">
        <f>SUM((L36+L37+L38+L39+L40+L41+L42+L43+L44+L45+L46+L47+L48+L49+L50+L51+L52+L53+L54+L55+L56+L57+L58+L59+L60+L61)/(K36+K37+K38+K39+K40+K41+K42+K43+K44+K45+K46+K47+K48+K49+K50+K51+K52+K53+K54+K55+K56+K57+K58+K59+K60+K61))</f>
        <v>10.873193406421709</v>
      </c>
    </row>
    <row r="62" spans="1:17" ht="18" x14ac:dyDescent="0.25">
      <c r="A62" s="5"/>
      <c r="B62" s="15"/>
      <c r="C62" s="13"/>
      <c r="D62" s="13"/>
      <c r="E62" s="13"/>
      <c r="F62" s="13"/>
      <c r="G62" s="13"/>
      <c r="H62" s="13"/>
      <c r="I62" s="13"/>
      <c r="J62" s="13"/>
      <c r="K62" s="11">
        <f t="shared" si="7"/>
        <v>0</v>
      </c>
      <c r="L62" s="11">
        <f t="shared" si="8"/>
        <v>0</v>
      </c>
      <c r="M62" s="51" t="e">
        <f t="shared" si="9"/>
        <v>#DIV/0!</v>
      </c>
      <c r="N62" s="51" t="e">
        <f t="shared" si="12"/>
        <v>#DIV/0!</v>
      </c>
      <c r="O62" s="51" t="e">
        <f t="shared" si="10"/>
        <v>#DIV/0!</v>
      </c>
      <c r="P62" s="49">
        <f>SUM((D37+D38+D39+D40+D41+D42+D43+D44+D45+D46+D47+D48+D49+D50+D51+D52+D53+D54+D55+D56+D57+D58+D59+D60+D61+D62+H37+H38+H39+H40+H41+H42+H43+H44+H45+H46+H47+H48+H49+H50+H51+H52+H53+H54+H55+H56+H57+H58+H59+H60+H61+H62)/(C37+C38+C39+C40+C41+C42+C43+C44+C45+C46+C47+C48+C49+C50+C51+C52+C53+C54+C55+C56+C57+C58+C59+C60+C61+C62+G37+G38+G39+G40+G41+G42+G43+G44+G45+G46+G47+G48+G49+G50+G51+G52+G53+G54+G55+G56+G57+G58+G59+G60+G61+G62))</f>
        <v>11.05045871559633</v>
      </c>
      <c r="Q62" s="50">
        <f>SUM((L36+L37+L38+L39+L40+L41+L42+L43+L44+L45+L46+L47+L48+L49+L50+L51+L52+L53+L54+L55+L56+L57+L58+L59+L60+L61+L62)/(K36+K37+K38+K39+K40+K41+K42+K43+K44+K45+K46+K47+K48+K49+K50+K51+K52+K53+K54+K55+K56+K57+K58+K59+K60+K61+K62))</f>
        <v>10.873193406421709</v>
      </c>
    </row>
    <row r="63" spans="1:17" ht="18" x14ac:dyDescent="0.25">
      <c r="A63" s="5"/>
      <c r="B63" s="15"/>
      <c r="C63" s="13"/>
      <c r="D63" s="13"/>
      <c r="E63" s="13"/>
      <c r="F63" s="13"/>
      <c r="G63" s="13"/>
      <c r="H63" s="13"/>
      <c r="I63" s="13"/>
      <c r="J63" s="13"/>
      <c r="K63" s="11">
        <f t="shared" si="7"/>
        <v>0</v>
      </c>
      <c r="L63" s="11">
        <f t="shared" si="8"/>
        <v>0</v>
      </c>
      <c r="M63" s="51" t="e">
        <f t="shared" si="9"/>
        <v>#DIV/0!</v>
      </c>
      <c r="N63" s="51" t="e">
        <f t="shared" si="12"/>
        <v>#DIV/0!</v>
      </c>
      <c r="O63" s="51" t="e">
        <f t="shared" si="10"/>
        <v>#DIV/0!</v>
      </c>
      <c r="P63" s="49">
        <f>SUM((D37+D38+D39+D40+D41+D42+D43+D44+D45+D46+D47+D48+D49+D50+D51+D52+D53+D54+D55+D56+D57+D58+D59+D60+D61+D62+D63+H37+H38+H39+H40+H41+H42+H43+H44+H45+H46+H47+H48+H49+H50+H51+H52+H53+H54+H55+H56+H57+H58+H59+H60+H61+H62+H63)/(C37+C38+C39+C40+C41+C42+C43+C44+C45+C46+C47+C48+C49+C50+C51+C52+C53+C54+C55+C56+C57+C58+C59+C60+C61+C62+C63+G37+G38+G39+G40+G41+G42+G43+G44+G45+G46+G47+G48+G49+G50+G51+G52+G53+G54+G55+G56+G57+G58+G59+G60+G61+G62+G63))</f>
        <v>11.05045871559633</v>
      </c>
      <c r="Q63" s="50">
        <f>SUM((L36+L37+L38+L39+L40+L41+L42+L43+L44+L45+L46+L47+L48+L49+L50+L51+L52+L53+L54+L55+L56+L57+L58+L59+L60+L61+L62+L63)/(K36+K37+K38+K39+K40+K41+K42+K43+K44+K45+K46+K47+K48+K49+K50+K51+K52+K53+K54+K55+K56+K57+K58+K59+K60+K61+K62+K63))</f>
        <v>10.873193406421709</v>
      </c>
    </row>
    <row r="64" spans="1:17" ht="18" x14ac:dyDescent="0.25">
      <c r="A64" s="5"/>
      <c r="B64" s="8"/>
      <c r="C64" s="14"/>
      <c r="D64" s="14"/>
      <c r="E64" s="14"/>
      <c r="F64" s="14"/>
      <c r="G64" s="14"/>
      <c r="H64" s="14"/>
      <c r="I64" s="14"/>
      <c r="J64" s="14"/>
      <c r="K64" s="8"/>
      <c r="L64" s="8"/>
      <c r="M64" s="46"/>
      <c r="N64" s="46"/>
      <c r="O64" s="46"/>
      <c r="P64" s="46"/>
      <c r="Q64" s="48"/>
    </row>
    <row r="65" spans="1:17" ht="18.75" thickBot="1" x14ac:dyDescent="0.3">
      <c r="A65" s="5"/>
      <c r="B65" s="8"/>
      <c r="C65" s="14"/>
      <c r="D65" s="14"/>
      <c r="E65" s="14"/>
      <c r="F65" s="14"/>
      <c r="G65" s="14"/>
      <c r="H65" s="14"/>
      <c r="I65" s="14"/>
      <c r="J65" s="14"/>
      <c r="K65" s="8"/>
      <c r="L65" s="8"/>
      <c r="M65" s="46"/>
      <c r="N65" s="46"/>
      <c r="O65" s="46"/>
      <c r="P65" s="46"/>
      <c r="Q65" s="48"/>
    </row>
    <row r="66" spans="1:17" ht="19.5" thickTop="1" thickBot="1" x14ac:dyDescent="0.3">
      <c r="A66" s="17" t="s">
        <v>18</v>
      </c>
      <c r="B66" s="19"/>
      <c r="C66" s="70">
        <f>Q63</f>
        <v>10.873193406421709</v>
      </c>
      <c r="D66" s="20"/>
      <c r="E66" s="20">
        <f>COUNTA(E37:E63)</f>
        <v>3</v>
      </c>
      <c r="F66" s="20">
        <f t="shared" ref="F66:J66" si="13">COUNTA(F37:F63)</f>
        <v>3</v>
      </c>
      <c r="G66" s="20"/>
      <c r="H66" s="20"/>
      <c r="I66" s="20">
        <f t="shared" si="13"/>
        <v>2</v>
      </c>
      <c r="J66" s="20">
        <f t="shared" si="13"/>
        <v>4</v>
      </c>
      <c r="K66" s="68">
        <f>SUM(K36:K63)</f>
        <v>489.18471337579615</v>
      </c>
      <c r="L66" s="68">
        <f>SUM(L36:L63)</f>
        <v>5319</v>
      </c>
      <c r="M66" s="52"/>
      <c r="N66" s="52"/>
      <c r="O66" s="53"/>
      <c r="P66" s="53"/>
      <c r="Q66" s="48"/>
    </row>
    <row r="67" spans="1:17" ht="18" x14ac:dyDescent="0.25">
      <c r="A67" s="5"/>
      <c r="B67" s="28"/>
      <c r="C67" s="16"/>
      <c r="D67" s="16"/>
      <c r="E67" s="16"/>
      <c r="F67" s="16"/>
      <c r="G67" s="16"/>
      <c r="H67" s="16"/>
      <c r="I67" s="16"/>
      <c r="J67" s="16"/>
      <c r="K67" s="5"/>
      <c r="L67" s="5"/>
      <c r="M67" s="48"/>
      <c r="N67" s="48"/>
      <c r="O67" s="48"/>
      <c r="P67" s="48"/>
      <c r="Q67" s="48"/>
    </row>
    <row r="68" spans="1:17" ht="18" x14ac:dyDescent="0.25">
      <c r="A68" s="28" t="s">
        <v>63</v>
      </c>
      <c r="B68" s="28"/>
      <c r="C68" s="16"/>
      <c r="D68" s="16"/>
      <c r="E68" s="16"/>
      <c r="F68" s="16"/>
      <c r="G68" s="16"/>
      <c r="H68" s="16"/>
      <c r="I68" s="16"/>
      <c r="J68" s="16"/>
      <c r="K68" s="5"/>
      <c r="L68" s="5"/>
      <c r="M68" s="48"/>
      <c r="N68" s="48"/>
      <c r="O68" s="48"/>
      <c r="P68" s="48"/>
      <c r="Q68" s="48"/>
    </row>
    <row r="69" spans="1:17" ht="18" x14ac:dyDescent="0.25">
      <c r="A69" s="28"/>
      <c r="B69" s="9" t="s">
        <v>16</v>
      </c>
      <c r="C69" s="55">
        <f>SUM(D69/9.68)</f>
        <v>51.756198347107443</v>
      </c>
      <c r="D69" s="10">
        <v>501</v>
      </c>
      <c r="E69" s="10"/>
      <c r="F69" s="10"/>
      <c r="G69" s="10"/>
      <c r="H69" s="10"/>
      <c r="I69" s="10"/>
      <c r="J69" s="10"/>
      <c r="K69" s="56">
        <f>C69</f>
        <v>51.756198347107443</v>
      </c>
      <c r="L69" s="11">
        <v>501</v>
      </c>
      <c r="M69" s="49">
        <f>SUM(D69/C69)</f>
        <v>9.68</v>
      </c>
      <c r="N69" s="46" t="e">
        <f>SUM(H69/G69)</f>
        <v>#DIV/0!</v>
      </c>
      <c r="O69" s="49">
        <f>SUM(L69/K69)</f>
        <v>9.68</v>
      </c>
      <c r="P69" s="49">
        <f>SUM((D69+H69)/(C69+G69))</f>
        <v>9.68</v>
      </c>
      <c r="Q69" s="50">
        <f>SUM(L69/K69)</f>
        <v>9.68</v>
      </c>
    </row>
    <row r="70" spans="1:17" ht="18" x14ac:dyDescent="0.25">
      <c r="A70" s="28"/>
      <c r="B70" s="12">
        <v>46282</v>
      </c>
      <c r="C70" s="13">
        <v>33</v>
      </c>
      <c r="D70" s="13">
        <v>465</v>
      </c>
      <c r="E70" s="13"/>
      <c r="F70" s="13" t="s">
        <v>17</v>
      </c>
      <c r="G70" s="13">
        <v>33</v>
      </c>
      <c r="H70" s="13">
        <v>301</v>
      </c>
      <c r="I70" s="13" t="s">
        <v>17</v>
      </c>
      <c r="J70" s="13"/>
      <c r="K70" s="11">
        <f>SUM(C70+G70)</f>
        <v>66</v>
      </c>
      <c r="L70" s="11">
        <f>SUM(D70+H70)</f>
        <v>766</v>
      </c>
      <c r="M70" s="51">
        <f>SUM(D70/C70)</f>
        <v>14.090909090909092</v>
      </c>
      <c r="N70" s="51">
        <f>SUM(H70/G70)</f>
        <v>9.1212121212121211</v>
      </c>
      <c r="O70" s="51">
        <f>SUM(L70/K70)</f>
        <v>11.606060606060606</v>
      </c>
      <c r="P70" s="49">
        <f>SUM((D70+H70)/(C70+G70))</f>
        <v>11.606060606060606</v>
      </c>
      <c r="Q70" s="50">
        <f>SUM((L69+L70)/(K69+K70))</f>
        <v>10.75951854581184</v>
      </c>
    </row>
    <row r="71" spans="1:17" ht="18" x14ac:dyDescent="0.25">
      <c r="A71" s="28"/>
      <c r="B71" s="12">
        <f>SUM(B70+7)</f>
        <v>46289</v>
      </c>
      <c r="C71" s="13"/>
      <c r="D71" s="13"/>
      <c r="E71" s="13"/>
      <c r="F71" s="13"/>
      <c r="G71" s="13">
        <v>29</v>
      </c>
      <c r="H71" s="13">
        <v>301</v>
      </c>
      <c r="I71" s="13" t="s">
        <v>17</v>
      </c>
      <c r="J71" s="13"/>
      <c r="K71" s="11">
        <f t="shared" ref="K71:K96" si="14">SUM(C71+G71)</f>
        <v>29</v>
      </c>
      <c r="L71" s="11">
        <f t="shared" ref="L71:L96" si="15">SUM(D71+H71)</f>
        <v>301</v>
      </c>
      <c r="M71" s="51" t="e">
        <f t="shared" ref="M71:M96" si="16">SUM(D71/C71)</f>
        <v>#DIV/0!</v>
      </c>
      <c r="N71" s="51">
        <f>SUM(H71/G71)</f>
        <v>10.379310344827585</v>
      </c>
      <c r="O71" s="51">
        <f t="shared" ref="O71:O96" si="17">SUM(L71/K71)</f>
        <v>10.379310344827585</v>
      </c>
      <c r="P71" s="49">
        <f>SUM((D70+D71+H70+H71)/(C70+C71+G70+G71))</f>
        <v>11.231578947368421</v>
      </c>
      <c r="Q71" s="50">
        <f>SUM((L69+L70+L71)/(K69+K70+K71))</f>
        <v>10.684386878783613</v>
      </c>
    </row>
    <row r="72" spans="1:17" ht="18" x14ac:dyDescent="0.25">
      <c r="A72" s="28"/>
      <c r="B72" s="12">
        <f t="shared" ref="B72:B87" si="18">SUM(B71+7)</f>
        <v>46296</v>
      </c>
      <c r="C72" s="13">
        <v>69</v>
      </c>
      <c r="D72" s="13">
        <v>605</v>
      </c>
      <c r="E72" s="13"/>
      <c r="F72" s="13" t="s">
        <v>17</v>
      </c>
      <c r="G72" s="13">
        <v>30</v>
      </c>
      <c r="H72" s="13">
        <v>86</v>
      </c>
      <c r="I72" s="13"/>
      <c r="J72" s="13" t="s">
        <v>17</v>
      </c>
      <c r="K72" s="11">
        <f t="shared" si="14"/>
        <v>99</v>
      </c>
      <c r="L72" s="11">
        <f t="shared" si="15"/>
        <v>691</v>
      </c>
      <c r="M72" s="51">
        <f t="shared" si="16"/>
        <v>8.7681159420289863</v>
      </c>
      <c r="N72" s="51">
        <f t="shared" ref="N72:N96" si="19">SUM(H72/G72)</f>
        <v>2.8666666666666667</v>
      </c>
      <c r="O72" s="51">
        <f t="shared" si="17"/>
        <v>6.9797979797979801</v>
      </c>
      <c r="P72" s="49">
        <f>SUM((D70+D71+D72+H70+H71+H72)/(C70+C71+C72+G70+G71+G72))</f>
        <v>9.0618556701030926</v>
      </c>
      <c r="Q72" s="50">
        <f>SUM((L69+L70+L71+L72)/(K69+K70+K71+K72))</f>
        <v>9.1920367225463657</v>
      </c>
    </row>
    <row r="73" spans="1:17" ht="18" x14ac:dyDescent="0.25">
      <c r="A73" s="28"/>
      <c r="B73" s="12">
        <f t="shared" si="18"/>
        <v>46303</v>
      </c>
      <c r="C73" s="13">
        <v>69</v>
      </c>
      <c r="D73" s="13">
        <v>492</v>
      </c>
      <c r="E73" s="13"/>
      <c r="F73" s="13" t="s">
        <v>17</v>
      </c>
      <c r="G73" s="13">
        <v>27</v>
      </c>
      <c r="H73" s="13">
        <v>0</v>
      </c>
      <c r="I73" s="13"/>
      <c r="J73" s="13" t="s">
        <v>17</v>
      </c>
      <c r="K73" s="11">
        <f t="shared" si="14"/>
        <v>96</v>
      </c>
      <c r="L73" s="11">
        <f t="shared" si="15"/>
        <v>492</v>
      </c>
      <c r="M73" s="51">
        <f t="shared" si="16"/>
        <v>7.1304347826086953</v>
      </c>
      <c r="N73" s="51">
        <f t="shared" si="19"/>
        <v>0</v>
      </c>
      <c r="O73" s="51">
        <f t="shared" si="17"/>
        <v>5.125</v>
      </c>
      <c r="P73" s="49">
        <f>SUM((D70+D71+D72+D73+H70+H71+H72+H73)/(C70+C71+C72+C73+G70+G71+G72+G73))</f>
        <v>7.7586206896551726</v>
      </c>
      <c r="Q73" s="50">
        <f>SUM((L69+L70+L71+L72+L73)/(K69+K70+K71+K72+K73))</f>
        <v>8.0495979686838766</v>
      </c>
    </row>
    <row r="74" spans="1:17" ht="18" x14ac:dyDescent="0.25">
      <c r="A74" s="28"/>
      <c r="B74" s="12">
        <f t="shared" si="18"/>
        <v>46310</v>
      </c>
      <c r="C74" s="13"/>
      <c r="D74" s="13"/>
      <c r="E74" s="13"/>
      <c r="F74" s="13"/>
      <c r="G74" s="13">
        <v>33</v>
      </c>
      <c r="H74" s="13">
        <v>295</v>
      </c>
      <c r="I74" s="13"/>
      <c r="J74" s="13" t="s">
        <v>17</v>
      </c>
      <c r="K74" s="11">
        <f t="shared" si="14"/>
        <v>33</v>
      </c>
      <c r="L74" s="11">
        <f t="shared" si="15"/>
        <v>295</v>
      </c>
      <c r="M74" s="51" t="e">
        <f t="shared" si="16"/>
        <v>#DIV/0!</v>
      </c>
      <c r="N74" s="51">
        <f t="shared" si="19"/>
        <v>8.9393939393939394</v>
      </c>
      <c r="O74" s="51">
        <f t="shared" si="17"/>
        <v>8.9393939393939394</v>
      </c>
      <c r="P74" s="49">
        <f>SUM((D70+D71+D72+D73+D74+H70+H71+H72+H73+H74)/(C70+C71+C72+C73+C74+G70+G71+G72+G73+G74))</f>
        <v>7.8792569659442728</v>
      </c>
      <c r="Q74" s="50">
        <f>SUM((L69+L70+L71+L72+L73+L74)/(K69+K70+K71+K72+K73+K74))</f>
        <v>8.127950954339461</v>
      </c>
    </row>
    <row r="75" spans="1:17" ht="18" x14ac:dyDescent="0.25">
      <c r="A75" s="28"/>
      <c r="B75" s="12">
        <f t="shared" si="18"/>
        <v>46317</v>
      </c>
      <c r="C75" s="13">
        <v>42</v>
      </c>
      <c r="D75" s="13">
        <v>464</v>
      </c>
      <c r="E75" s="13"/>
      <c r="F75" s="13" t="s">
        <v>17</v>
      </c>
      <c r="G75" s="13">
        <v>21</v>
      </c>
      <c r="H75" s="13">
        <v>181</v>
      </c>
      <c r="I75" s="13"/>
      <c r="J75" s="13" t="s">
        <v>17</v>
      </c>
      <c r="K75" s="11">
        <f t="shared" si="14"/>
        <v>63</v>
      </c>
      <c r="L75" s="11">
        <f t="shared" si="15"/>
        <v>645</v>
      </c>
      <c r="M75" s="51">
        <f t="shared" si="16"/>
        <v>11.047619047619047</v>
      </c>
      <c r="N75" s="51">
        <f t="shared" si="19"/>
        <v>8.6190476190476186</v>
      </c>
      <c r="O75" s="51">
        <f t="shared" si="17"/>
        <v>10.238095238095237</v>
      </c>
      <c r="P75" s="49">
        <f>SUM((D70+D71+D72+D73+D74+D75+H70+H71+H72+H73+H74+H75)/(C70+C71+C72+C73+C74+C75+G70+G71+G72+G73+G74+G75))</f>
        <v>8.2642487046632116</v>
      </c>
      <c r="Q75" s="50">
        <f>SUM((L69+L70+L71+L72+L73+L74+L75)/(K69+K70+K71+K72+K73+K74+K75))</f>
        <v>8.4316338956172068</v>
      </c>
    </row>
    <row r="76" spans="1:17" ht="18" x14ac:dyDescent="0.25">
      <c r="A76" s="28"/>
      <c r="B76" s="12">
        <f t="shared" si="18"/>
        <v>46324</v>
      </c>
      <c r="C76" s="13"/>
      <c r="D76" s="13"/>
      <c r="E76" s="13"/>
      <c r="F76" s="13"/>
      <c r="G76" s="13"/>
      <c r="H76" s="13"/>
      <c r="I76" s="13"/>
      <c r="J76" s="13"/>
      <c r="K76" s="11">
        <f t="shared" si="14"/>
        <v>0</v>
      </c>
      <c r="L76" s="11">
        <f t="shared" si="15"/>
        <v>0</v>
      </c>
      <c r="M76" s="51" t="e">
        <f t="shared" si="16"/>
        <v>#DIV/0!</v>
      </c>
      <c r="N76" s="51" t="e">
        <f t="shared" si="19"/>
        <v>#DIV/0!</v>
      </c>
      <c r="O76" s="51" t="e">
        <f t="shared" si="17"/>
        <v>#DIV/0!</v>
      </c>
      <c r="P76" s="49">
        <f>SUM((D70+D71+D72+D73+D74+D75+D76+H70+H71+H72+H73+H74+H75+H76)/(C70+C71+C72+C73+C74+C75+C76+G70+G71+G72+G73+G74+G75+G76))</f>
        <v>8.2642487046632116</v>
      </c>
      <c r="Q76" s="50">
        <f>SUM((L69+L70+L71+L72+L73+L74+L75+L76)/(K69+K70+K71+K72+K73+K74+K75+K76))</f>
        <v>8.4316338956172068</v>
      </c>
    </row>
    <row r="77" spans="1:17" ht="18" x14ac:dyDescent="0.25">
      <c r="A77" s="28"/>
      <c r="B77" s="12">
        <f t="shared" si="18"/>
        <v>46331</v>
      </c>
      <c r="C77" s="13"/>
      <c r="D77" s="13"/>
      <c r="E77" s="13"/>
      <c r="F77" s="13"/>
      <c r="G77" s="13"/>
      <c r="H77" s="13"/>
      <c r="I77" s="13"/>
      <c r="J77" s="13"/>
      <c r="K77" s="11">
        <f t="shared" si="14"/>
        <v>0</v>
      </c>
      <c r="L77" s="11">
        <f t="shared" si="15"/>
        <v>0</v>
      </c>
      <c r="M77" s="51" t="e">
        <f t="shared" si="16"/>
        <v>#DIV/0!</v>
      </c>
      <c r="N77" s="51" t="e">
        <f t="shared" si="19"/>
        <v>#DIV/0!</v>
      </c>
      <c r="O77" s="51" t="e">
        <f t="shared" si="17"/>
        <v>#DIV/0!</v>
      </c>
      <c r="P77" s="49">
        <f>SUM((D70+D71+D72+D73+D74+D75+D76+D77+H70+H71+H72+H73+H74+H75+H76+H77)/(C70+C71+C72+C73+C74+C75+C76+C77+G70+G71+G72+G73+G74+G75+G76+G77))</f>
        <v>8.2642487046632116</v>
      </c>
      <c r="Q77" s="50">
        <f>SUM((L69+L70+L71+L72+L73+L74+L75+L76+L77)/(K69+K70+K71+K72+K73+K74+K75+K76+K77))</f>
        <v>8.4316338956172068</v>
      </c>
    </row>
    <row r="78" spans="1:17" ht="18" x14ac:dyDescent="0.25">
      <c r="A78" s="28"/>
      <c r="B78" s="12">
        <f t="shared" si="18"/>
        <v>46338</v>
      </c>
      <c r="C78" s="13"/>
      <c r="D78" s="13"/>
      <c r="E78" s="13"/>
      <c r="F78" s="13"/>
      <c r="G78" s="13"/>
      <c r="H78" s="13"/>
      <c r="I78" s="13"/>
      <c r="J78" s="13"/>
      <c r="K78" s="11">
        <f t="shared" si="14"/>
        <v>0</v>
      </c>
      <c r="L78" s="11">
        <f t="shared" si="15"/>
        <v>0</v>
      </c>
      <c r="M78" s="51" t="e">
        <f t="shared" si="16"/>
        <v>#DIV/0!</v>
      </c>
      <c r="N78" s="51" t="e">
        <f t="shared" si="19"/>
        <v>#DIV/0!</v>
      </c>
      <c r="O78" s="51" t="e">
        <f t="shared" si="17"/>
        <v>#DIV/0!</v>
      </c>
      <c r="P78" s="49">
        <f>SUM((D70+D71+D72+D73+D74+D75+D76+D77+D78+H70+H71+H72+H73+H74+H75+H76+H77+H78)/(C70+C71+C72+C73+C74+C75+C76+C77+C78+G70+G71+G72+G73+G74+G75+G76+G77+G78))</f>
        <v>8.2642487046632116</v>
      </c>
      <c r="Q78" s="50">
        <f>SUM((L69+L70+L71+L72+L73+L74+L75+L76+L77+L78)/(K69+K70+K71+K72+K73+K74+K75+K76+K77+K78))</f>
        <v>8.4316338956172068</v>
      </c>
    </row>
    <row r="79" spans="1:17" ht="18" x14ac:dyDescent="0.25">
      <c r="A79" s="28"/>
      <c r="B79" s="12">
        <f t="shared" si="18"/>
        <v>46345</v>
      </c>
      <c r="C79" s="13"/>
      <c r="D79" s="13"/>
      <c r="E79" s="13"/>
      <c r="F79" s="13"/>
      <c r="G79" s="13"/>
      <c r="H79" s="13"/>
      <c r="I79" s="13"/>
      <c r="J79" s="13"/>
      <c r="K79" s="11">
        <f t="shared" si="14"/>
        <v>0</v>
      </c>
      <c r="L79" s="11">
        <f t="shared" si="15"/>
        <v>0</v>
      </c>
      <c r="M79" s="51" t="e">
        <f t="shared" si="16"/>
        <v>#DIV/0!</v>
      </c>
      <c r="N79" s="51" t="e">
        <f t="shared" si="19"/>
        <v>#DIV/0!</v>
      </c>
      <c r="O79" s="51" t="e">
        <f t="shared" si="17"/>
        <v>#DIV/0!</v>
      </c>
      <c r="P79" s="49">
        <f>SUM((D70+D71+D72+D73+D74+D75+D76+D77+D78+D79+H70+H71+H72+H73+H74+H75+H76+H77+H78+H79)/(C70+C71+C72+C73+C74+C75+C76+C77+C78+C79+G70+G71+G72+G73+G74+G75+G76+G77+G78+G79))</f>
        <v>8.2642487046632116</v>
      </c>
      <c r="Q79" s="50">
        <f>SUM((L69+L70+L71+L72+L73+L74+L75+L76+L77+L78+L79)/(K69+K70+K71+K72+K73+K74+K75+K76+K77+K78+K79))</f>
        <v>8.4316338956172068</v>
      </c>
    </row>
    <row r="80" spans="1:17" ht="18" x14ac:dyDescent="0.25">
      <c r="A80" s="28"/>
      <c r="B80" s="12">
        <f t="shared" si="18"/>
        <v>46352</v>
      </c>
      <c r="C80" s="13"/>
      <c r="D80" s="13"/>
      <c r="E80" s="13"/>
      <c r="F80" s="13"/>
      <c r="G80" s="13"/>
      <c r="H80" s="13"/>
      <c r="I80" s="13"/>
      <c r="J80" s="13"/>
      <c r="K80" s="11">
        <f t="shared" si="14"/>
        <v>0</v>
      </c>
      <c r="L80" s="11">
        <f t="shared" si="15"/>
        <v>0</v>
      </c>
      <c r="M80" s="51" t="e">
        <f t="shared" si="16"/>
        <v>#DIV/0!</v>
      </c>
      <c r="N80" s="51" t="e">
        <f t="shared" si="19"/>
        <v>#DIV/0!</v>
      </c>
      <c r="O80" s="51" t="e">
        <f t="shared" si="17"/>
        <v>#DIV/0!</v>
      </c>
      <c r="P80" s="49">
        <f>SUM((D70+D71+D72+D73+D74+D75+D76+D77+D78+D79+D80+H70+H71+H72+H73+H74+H75+H76+H77+H78+H79+H80)/(C70+C71+C72+C73+C74+C75+C76+C77+C78+C79+C80+G70+G71+G72+G73+G74+G75+G76+G77+G78+G79+G80))</f>
        <v>8.2642487046632116</v>
      </c>
      <c r="Q80" s="50">
        <f>SUM((L69+L70+L71+L72+L73+L74+L75+L76+L77+L78+L79+L80)/(K69+K70+K71+K72+K73+K74+K75+K76+K77+K78+K79+K80))</f>
        <v>8.4316338956172068</v>
      </c>
    </row>
    <row r="81" spans="1:17" ht="18" x14ac:dyDescent="0.25">
      <c r="A81" s="28"/>
      <c r="B81" s="12">
        <f t="shared" si="18"/>
        <v>46359</v>
      </c>
      <c r="C81" s="13"/>
      <c r="D81" s="13"/>
      <c r="E81" s="13"/>
      <c r="F81" s="13"/>
      <c r="G81" s="13"/>
      <c r="H81" s="13"/>
      <c r="I81" s="13"/>
      <c r="J81" s="13"/>
      <c r="K81" s="11">
        <f t="shared" si="14"/>
        <v>0</v>
      </c>
      <c r="L81" s="11">
        <f t="shared" si="15"/>
        <v>0</v>
      </c>
      <c r="M81" s="51" t="e">
        <f t="shared" si="16"/>
        <v>#DIV/0!</v>
      </c>
      <c r="N81" s="51" t="e">
        <f t="shared" si="19"/>
        <v>#DIV/0!</v>
      </c>
      <c r="O81" s="51" t="e">
        <f t="shared" si="17"/>
        <v>#DIV/0!</v>
      </c>
      <c r="P81" s="49">
        <f>SUM((D70+D71+D72+D73+D74+D75+D76+D77+D78+D79+D80+D81+H70+H71+H72+H73+H74+H75+H76+H77+H78+H79+H80+H81)/(C70+C71+C72+C73+C74+C75+C76+C77+C78+C79+C80+C81+G70+G71+G72+G73+G74+G75+G76+G77+G78+G79+G80+G81))</f>
        <v>8.2642487046632116</v>
      </c>
      <c r="Q81" s="50">
        <f>SUM((L69+L70+L71+L72+L73+L74+L75+L76+L77+L78+L79+L80+L81)/(K69+K70+K71+K72+K73+K74+K75+K76+K77+K78+K79+K80+K81))</f>
        <v>8.4316338956172068</v>
      </c>
    </row>
    <row r="82" spans="1:17" ht="18" x14ac:dyDescent="0.25">
      <c r="A82" s="28"/>
      <c r="B82" s="12">
        <f t="shared" si="18"/>
        <v>46366</v>
      </c>
      <c r="C82" s="13"/>
      <c r="D82" s="13"/>
      <c r="E82" s="13"/>
      <c r="F82" s="13"/>
      <c r="G82" s="13"/>
      <c r="H82" s="13"/>
      <c r="I82" s="13"/>
      <c r="J82" s="13"/>
      <c r="K82" s="11">
        <f t="shared" si="14"/>
        <v>0</v>
      </c>
      <c r="L82" s="11">
        <f t="shared" si="15"/>
        <v>0</v>
      </c>
      <c r="M82" s="51" t="e">
        <f t="shared" si="16"/>
        <v>#DIV/0!</v>
      </c>
      <c r="N82" s="51" t="e">
        <f t="shared" si="19"/>
        <v>#DIV/0!</v>
      </c>
      <c r="O82" s="51" t="e">
        <f t="shared" si="17"/>
        <v>#DIV/0!</v>
      </c>
      <c r="P82" s="49">
        <f>SUM((D70+D71+D72+D73+D74+D75+D76+D77+D78+D79+D80+D81+D82+H70+H71+H72+H73+H74+H75+H76+H77+H78+H79+H80+H81+H82)/(C70+C71+C72+C73+C74+C75+C76+C77+C78+C79+C80+C81+C82+G70+G71+G72+G73+G74+G75+G76+G77+G78+G79+G80+G81+G82))</f>
        <v>8.2642487046632116</v>
      </c>
      <c r="Q82" s="50">
        <f>SUM((L69+L70+L71+L72+L73+L74+L75+L76+L77+L78+L79+L80+L81+L82)/(K69+K70+K71+K72+K73+K74+K75+K76+K77+K78+K79+K80+K81+K82))</f>
        <v>8.4316338956172068</v>
      </c>
    </row>
    <row r="83" spans="1:17" ht="18" x14ac:dyDescent="0.25">
      <c r="A83" s="28"/>
      <c r="B83" s="12">
        <f t="shared" si="18"/>
        <v>46373</v>
      </c>
      <c r="C83" s="13"/>
      <c r="D83" s="13"/>
      <c r="E83" s="13"/>
      <c r="F83" s="13"/>
      <c r="G83" s="13"/>
      <c r="H83" s="13"/>
      <c r="I83" s="13"/>
      <c r="J83" s="13"/>
      <c r="K83" s="11">
        <f t="shared" si="14"/>
        <v>0</v>
      </c>
      <c r="L83" s="11">
        <f t="shared" si="15"/>
        <v>0</v>
      </c>
      <c r="M83" s="51" t="e">
        <f t="shared" si="16"/>
        <v>#DIV/0!</v>
      </c>
      <c r="N83" s="51" t="e">
        <f t="shared" si="19"/>
        <v>#DIV/0!</v>
      </c>
      <c r="O83" s="51" t="e">
        <f t="shared" si="17"/>
        <v>#DIV/0!</v>
      </c>
      <c r="P83" s="49">
        <f>SUM((D70+D71+D72+D73+D74+D75+D76+D77+D78+D79+D80+D81+D82+D83+H70+H71+H72+H73+H74+H75+H76+H77+H78+H79+H80+H81+H82+H83)/(C70+C71+C72+C73+C74+C75+C76+C77+C78+C79+C80+C81+C82+C83+G70+G71+G72+G73+G74+G75+G76+G77+G78+G79+G80+G81+G82+G83))</f>
        <v>8.2642487046632116</v>
      </c>
      <c r="Q83" s="50">
        <f>SUM((L69+L70+L71+L72+L73+L74+L75+L76+L77+L78+L79+L80+L81+L82+L83)/(K69+K70+K71+K72+K73+K74+K75+K76+K77+K78+K79+K80+K81+K82+K83))</f>
        <v>8.4316338956172068</v>
      </c>
    </row>
    <row r="84" spans="1:17" ht="18" x14ac:dyDescent="0.25">
      <c r="A84" s="28"/>
      <c r="B84" s="12">
        <f t="shared" si="18"/>
        <v>46380</v>
      </c>
      <c r="C84" s="13"/>
      <c r="D84" s="13"/>
      <c r="E84" s="13"/>
      <c r="F84" s="13"/>
      <c r="G84" s="13"/>
      <c r="H84" s="13"/>
      <c r="I84" s="13"/>
      <c r="J84" s="13"/>
      <c r="K84" s="11">
        <f t="shared" si="14"/>
        <v>0</v>
      </c>
      <c r="L84" s="11">
        <f t="shared" si="15"/>
        <v>0</v>
      </c>
      <c r="M84" s="51" t="e">
        <f t="shared" si="16"/>
        <v>#DIV/0!</v>
      </c>
      <c r="N84" s="51" t="e">
        <f t="shared" si="19"/>
        <v>#DIV/0!</v>
      </c>
      <c r="O84" s="51" t="e">
        <f t="shared" si="17"/>
        <v>#DIV/0!</v>
      </c>
      <c r="P84" s="49">
        <f>SUM((D70+D71+D72+D73+D74+D75+D76+D77+D78+D79+D80+D81+D82+D83+D84+H70+H71+H72+H73+H74+H75+H76+H77+H78+H79+H80+H81+H82+H83+H84)/(C70+C71+C72+C73+C74+C75+C76+C77+C78+C79+C80+C81+C82+C83+C84+G70+G71+G72+G73+G74+G75+G76+G77+G78+G79+G80+G81+G82+G83+G84))</f>
        <v>8.2642487046632116</v>
      </c>
      <c r="Q84" s="50">
        <f>SUM((L69+L70+L71+L72+L73+L74+L75+L76+L77+L78+L79+L80+L81+L82+L83+L84)/(K69+K70+K71+K72+K73+K74+K75+K76+K77+K78+K79+K80+K81+K82+K83+K84))</f>
        <v>8.4316338956172068</v>
      </c>
    </row>
    <row r="85" spans="1:17" ht="18" x14ac:dyDescent="0.25">
      <c r="A85" s="28"/>
      <c r="B85" s="12">
        <f t="shared" si="18"/>
        <v>46387</v>
      </c>
      <c r="C85" s="13"/>
      <c r="D85" s="13"/>
      <c r="E85" s="13"/>
      <c r="F85" s="13"/>
      <c r="G85" s="13"/>
      <c r="H85" s="13"/>
      <c r="I85" s="13"/>
      <c r="J85" s="13"/>
      <c r="K85" s="11">
        <f t="shared" si="14"/>
        <v>0</v>
      </c>
      <c r="L85" s="11">
        <f t="shared" si="15"/>
        <v>0</v>
      </c>
      <c r="M85" s="51" t="e">
        <f t="shared" si="16"/>
        <v>#DIV/0!</v>
      </c>
      <c r="N85" s="51" t="e">
        <f t="shared" si="19"/>
        <v>#DIV/0!</v>
      </c>
      <c r="O85" s="51" t="e">
        <f t="shared" si="17"/>
        <v>#DIV/0!</v>
      </c>
      <c r="P85" s="49">
        <f>SUM((D70+D71+D72+D73+D74+D75+D76+D77+D78+D79+D80+D81+D82+D83+D84+D85+H70+H71+H72+H73+H74+H75+H76+H77+H78+H79+H80+H81+H82+H83+H84+H85)/(C70+C71+C72+C73+C74+C75+C76+C77+C78+C79+C80+C81+C82+C83+C84+C85+G70+G71+G72+G73+G74+G75+G76+G77+G78+G79+G80+G81+G82+G83+G84+G85))</f>
        <v>8.2642487046632116</v>
      </c>
      <c r="Q85" s="50">
        <f>SUM((L69+L70+L71+L72+L73+L74+L75+L76+L77+L78+L79+L80+L81+L82+L83+L84+L85)/(K69+K70+K71+K72+K73+K74+K75+K76+K77+K78+K79+K80+K81+K82+K83+K84+K85))</f>
        <v>8.4316338956172068</v>
      </c>
    </row>
    <row r="86" spans="1:17" ht="18" x14ac:dyDescent="0.25">
      <c r="A86" s="28"/>
      <c r="B86" s="12">
        <f t="shared" si="18"/>
        <v>46394</v>
      </c>
      <c r="C86" s="13"/>
      <c r="D86" s="13"/>
      <c r="E86" s="13"/>
      <c r="F86" s="13"/>
      <c r="G86" s="13"/>
      <c r="H86" s="13"/>
      <c r="I86" s="13"/>
      <c r="J86" s="13"/>
      <c r="K86" s="11">
        <f t="shared" si="14"/>
        <v>0</v>
      </c>
      <c r="L86" s="11">
        <f t="shared" si="15"/>
        <v>0</v>
      </c>
      <c r="M86" s="51" t="e">
        <f t="shared" si="16"/>
        <v>#DIV/0!</v>
      </c>
      <c r="N86" s="51" t="e">
        <f t="shared" si="19"/>
        <v>#DIV/0!</v>
      </c>
      <c r="O86" s="51" t="e">
        <f t="shared" si="17"/>
        <v>#DIV/0!</v>
      </c>
      <c r="P86" s="49">
        <f>SUM((D70+D71+D72+D73+D74+D75+D76+D77+D78+D79+D80+D81+D82+D83+D84+D85+D86+H70+H71+H72+H73+H74+H75+H76+H77+H78+H79+H80+H81+H82+H83+H84+H85+H86)/(C70+C71+C72+C73+C74+C75+C76+C77+C78+C79+C80+C81+C82+C83+C84+C85+C86+G70+G71+G72+G73+G74+G75+G76+G77+G78+G79+G80+G81+G82+G83+G84+G85+G86))</f>
        <v>8.2642487046632116</v>
      </c>
      <c r="Q86" s="50">
        <f>SUM((L69+L70+L71+L72+L73+L74+L75+L76+L77+L78+L79+L80+L81+L82+L83+L84+L85+L86)/(K69+K70+K71+K72+K73+K74+K75+K76+K77+K78+K79+K80+K81+K82+K83+K84+K85+K86))</f>
        <v>8.4316338956172068</v>
      </c>
    </row>
    <row r="87" spans="1:17" ht="18" x14ac:dyDescent="0.25">
      <c r="A87" s="28"/>
      <c r="B87" s="12">
        <f t="shared" si="18"/>
        <v>46401</v>
      </c>
      <c r="C87" s="13"/>
      <c r="D87" s="13"/>
      <c r="E87" s="13"/>
      <c r="F87" s="13"/>
      <c r="G87" s="13"/>
      <c r="H87" s="13"/>
      <c r="I87" s="13"/>
      <c r="J87" s="13"/>
      <c r="K87" s="11">
        <f t="shared" si="14"/>
        <v>0</v>
      </c>
      <c r="L87" s="11">
        <f t="shared" si="15"/>
        <v>0</v>
      </c>
      <c r="M87" s="51" t="e">
        <f t="shared" si="16"/>
        <v>#DIV/0!</v>
      </c>
      <c r="N87" s="51" t="e">
        <f t="shared" si="19"/>
        <v>#DIV/0!</v>
      </c>
      <c r="O87" s="51" t="e">
        <f t="shared" si="17"/>
        <v>#DIV/0!</v>
      </c>
      <c r="P87" s="49">
        <f>SUM((D70+D71+D72+D73+D74+D75+D76+D77+D78+D79+D80+D81+D82+D83+D84+D85+D86+D87+H70+H71+H72+H73+H74+H75+H76+H77+H78+H79+H80+H81+H82+H83+H84+H85+H86+H87)/(C70+C71+C72+C73+C74+C75+C76+C77+C78+C79+C80+C81+C82+C83+C84+C85+C86+C87+G70+G71+G72+G73+G74+G75+G76+G77+G78+G79+G80+G81+G82+G83+G84+G85+G86+G87))</f>
        <v>8.2642487046632116</v>
      </c>
      <c r="Q87" s="50">
        <f>SUM((L69+L70+L71+L72+L73+L74+L75+L76+L77+L78+L79+L80+L81+L82+L83+L84+L85+L86+L87)/(K69+K70+K71+K72+K73+K74+K75+K76+K77+K78+K79+K80+K81+K82+K83+K84+K85+K86+K87))</f>
        <v>8.4316338956172068</v>
      </c>
    </row>
    <row r="88" spans="1:17" ht="18" x14ac:dyDescent="0.25">
      <c r="A88" s="28"/>
      <c r="B88" s="12">
        <f>SUM(B87+7)</f>
        <v>46408</v>
      </c>
      <c r="C88" s="13"/>
      <c r="D88" s="13"/>
      <c r="E88" s="13"/>
      <c r="F88" s="13"/>
      <c r="G88" s="13"/>
      <c r="H88" s="13"/>
      <c r="I88" s="13"/>
      <c r="J88" s="13"/>
      <c r="K88" s="11">
        <f t="shared" si="14"/>
        <v>0</v>
      </c>
      <c r="L88" s="11">
        <f t="shared" si="15"/>
        <v>0</v>
      </c>
      <c r="M88" s="51" t="e">
        <f t="shared" si="16"/>
        <v>#DIV/0!</v>
      </c>
      <c r="N88" s="51" t="e">
        <f t="shared" si="19"/>
        <v>#DIV/0!</v>
      </c>
      <c r="O88" s="51" t="e">
        <f t="shared" si="17"/>
        <v>#DIV/0!</v>
      </c>
      <c r="P88" s="49">
        <f>SUM((D70+D71+D72+D73+D74+D75+D76+D77+D78+D79+D80+D81+D82+D83+D84+D85+D86+D87+D88+H70+H71+H72+H73+H74+H75+H76+H77+H78+H79+H80+H81+H82+H83+H84+H85+H86+H87+H88)/(C70+C71+C72+C73+C74+C75+C76+C77+C78+C79+C80+C81+C82+C83+C84+C85+C86+C87+C88+G70+G71+G72+G73+G74+G75+G76+G77+G78+G79+G80+G81+G82+G83+G84+G85+G86+G87+G88))</f>
        <v>8.2642487046632116</v>
      </c>
      <c r="Q88" s="50">
        <f>SUM((L69+L70+L71+L72+L73+L74+L75+L76+L77+L78+L79+L80+L81+L82+L83+L84+L85+L86+L87+L88)/(K69+K70+K71+K72+K73+K74+K75+K76+K77+K78+K79+K80+K81+K82+K83+K84+K85+K86+K87+K88))</f>
        <v>8.4316338956172068</v>
      </c>
    </row>
    <row r="89" spans="1:17" ht="18" x14ac:dyDescent="0.25">
      <c r="A89" s="28"/>
      <c r="B89" s="12">
        <f>SUM(B88+7)</f>
        <v>46415</v>
      </c>
      <c r="C89" s="13"/>
      <c r="D89" s="13"/>
      <c r="E89" s="13"/>
      <c r="F89" s="13"/>
      <c r="G89" s="13"/>
      <c r="H89" s="13"/>
      <c r="I89" s="13"/>
      <c r="J89" s="13"/>
      <c r="K89" s="11">
        <f t="shared" si="14"/>
        <v>0</v>
      </c>
      <c r="L89" s="11">
        <f t="shared" si="15"/>
        <v>0</v>
      </c>
      <c r="M89" s="51" t="e">
        <f t="shared" si="16"/>
        <v>#DIV/0!</v>
      </c>
      <c r="N89" s="51" t="e">
        <f t="shared" si="19"/>
        <v>#DIV/0!</v>
      </c>
      <c r="O89" s="51" t="e">
        <f t="shared" si="17"/>
        <v>#DIV/0!</v>
      </c>
      <c r="P89" s="49">
        <f>SUM((D70+D71+D72+D73+D74+D75+D76+D77+D78+D79+D80+D81+D82+D83+D84+D85+D86+D87+D88+D89+H70+H71+H72+H73+H74+H75+H76+H77+H78+H79+H80+H81+H82+H83+H84+H85+H86+H87+H88+H89)/(C70+C71+C72+C73+C74+C75+C76+C77+C78+C79+C80+C81+C82+C83+C84+C85+C86+C87+C88+C89+G70+G71+G72+G73+G74+G75+G76+G77+G78+G79+G80+G81+G82+G83+G84+G85+G86+G87+G88+G89))</f>
        <v>8.2642487046632116</v>
      </c>
      <c r="Q89" s="50">
        <f>SUM((L69+L70+L71+L72+L73+L74+L75+L76+L77+L78+L79+L80+L81+L82+L83+L84+L85+L86+L87+L88+L89)/(K69+K70+K71+K72+K73+K74+K75+K76+K77+K78+K79+K80+K81+K82+K83+K84+K85+K86+K87+K88+K89))</f>
        <v>8.4316338956172068</v>
      </c>
    </row>
    <row r="90" spans="1:17" ht="18" x14ac:dyDescent="0.25">
      <c r="A90" s="28"/>
      <c r="B90" s="12"/>
      <c r="C90" s="13"/>
      <c r="D90" s="13"/>
      <c r="E90" s="13"/>
      <c r="F90" s="13"/>
      <c r="G90" s="13"/>
      <c r="H90" s="13"/>
      <c r="I90" s="13"/>
      <c r="J90" s="13"/>
      <c r="K90" s="11">
        <f t="shared" si="14"/>
        <v>0</v>
      </c>
      <c r="L90" s="11">
        <f t="shared" si="15"/>
        <v>0</v>
      </c>
      <c r="M90" s="51" t="e">
        <f t="shared" si="16"/>
        <v>#DIV/0!</v>
      </c>
      <c r="N90" s="51" t="e">
        <f t="shared" si="19"/>
        <v>#DIV/0!</v>
      </c>
      <c r="O90" s="51" t="e">
        <f t="shared" si="17"/>
        <v>#DIV/0!</v>
      </c>
      <c r="P90" s="49">
        <f>SUM((D70+D71+D72+D73+D74+D75+D76+D77+D78+D79+D80+D81+D82+D83+D84+D85+D86+D87+D88+D89+D90+H70+H71+H72+H73+H74+H75+H76+H77+H78+H79+H80+H81+H82+H83+H84+H85+H86+H87+H88+H89+H90)/(C70+C71+C72+C73+C74+C75+C76+C77+C78+C79+C80+C81+C82+C83+C84+C85+C86+C87+C88+C89+C90+G70+G71+G72+G73+G74+G75+G76+G77+G78+G79+G80+G81+G82+G83+G84+G85+G86+G87+G88+G89+G90))</f>
        <v>8.2642487046632116</v>
      </c>
      <c r="Q90" s="50">
        <f>SUM((L69+L70+L71+L72+L73+L74+L75+L76+L77+L78+L79+L80+L81+L82+L83+L84+L85+L86+L87+L88+L89+L90)/(K69+K70+K71+K72+K73+K74+K75+K76+K77+K78+K79+K80+K81+K82+K83+K84+K85+K86+K87+K88+K89+K90))</f>
        <v>8.4316338956172068</v>
      </c>
    </row>
    <row r="91" spans="1:17" ht="18" x14ac:dyDescent="0.25">
      <c r="A91" s="28"/>
      <c r="B91" s="12"/>
      <c r="C91" s="13"/>
      <c r="D91" s="13"/>
      <c r="E91" s="13"/>
      <c r="F91" s="13"/>
      <c r="G91" s="13"/>
      <c r="H91" s="13"/>
      <c r="I91" s="13"/>
      <c r="J91" s="13"/>
      <c r="K91" s="11">
        <f t="shared" si="14"/>
        <v>0</v>
      </c>
      <c r="L91" s="11">
        <f t="shared" si="15"/>
        <v>0</v>
      </c>
      <c r="M91" s="51" t="e">
        <f t="shared" si="16"/>
        <v>#DIV/0!</v>
      </c>
      <c r="N91" s="51" t="e">
        <f t="shared" si="19"/>
        <v>#DIV/0!</v>
      </c>
      <c r="O91" s="51" t="e">
        <f t="shared" si="17"/>
        <v>#DIV/0!</v>
      </c>
      <c r="P91" s="49">
        <f>SUM((D70+D71+D72+D73+D74+D75+D76+D77+D78+D79+D80+D81+D82+D83+D84+D85+D86+D87+D88+D89+D90+D91+H70+H71+H72+H73+H74+H75+H76+H77+H78+H79+H80+H81+H82+H83+H84+H85+H86+H87+H88+H89+H90+H91)/(C70+C71+C72+C73+C74+C75+C76+C77+C78+C79+C80+C81+C82+C83+C84+C85+C86+C87+C88+C89+C90+C91+G70+G71+G72+G73+G74+G75+G76+G77+G78+G79+G80+G81+G82+G83+G84+G85+G86+G87+G88+G89+G90+G91))</f>
        <v>8.2642487046632116</v>
      </c>
      <c r="Q91" s="50">
        <f>SUM((L69+L70+L71+L72+L73+L74+L75+L76+L77+L78+L79+L80+L81+L82+L83+L84+L85+L86+L87+L88+L89+L90+L91)/(K69+K70+K71+K72+K73+K74+K75+K76+K77+K78+K79+K80+K81+K82+K83+K84+K85+K86+K87+K88+K89+K90+K91))</f>
        <v>8.4316338956172068</v>
      </c>
    </row>
    <row r="92" spans="1:17" ht="18" x14ac:dyDescent="0.25">
      <c r="A92" s="28"/>
      <c r="B92" s="12"/>
      <c r="C92" s="13"/>
      <c r="D92" s="13"/>
      <c r="E92" s="13"/>
      <c r="F92" s="13"/>
      <c r="G92" s="13"/>
      <c r="H92" s="13"/>
      <c r="I92" s="13"/>
      <c r="J92" s="13"/>
      <c r="K92" s="11">
        <f t="shared" si="14"/>
        <v>0</v>
      </c>
      <c r="L92" s="11">
        <f t="shared" si="15"/>
        <v>0</v>
      </c>
      <c r="M92" s="51" t="e">
        <f t="shared" si="16"/>
        <v>#DIV/0!</v>
      </c>
      <c r="N92" s="51" t="e">
        <f t="shared" si="19"/>
        <v>#DIV/0!</v>
      </c>
      <c r="O92" s="51" t="e">
        <f t="shared" si="17"/>
        <v>#DIV/0!</v>
      </c>
      <c r="P92" s="49">
        <f>SUM((D70+D71+D72+D73+D74+D75+D76+D77+D78+D79+D80+D81+D82+D83+D84+D85+D86+D87+D88+D89+D90+D91+D92+H70+H71+H72+H73+H74+H75+H76+H77+H78+H79+H80+H81+H82+H83+H84+H85+H86+H87+H88+H89+H90+H91+H92)/(C70+C71+C72+C73+C74+C75+C76+C77+C78+C79+C80+C81+C82+C83+C84+C85+C86+C87+C88+C89+C90+C91+C92+G70+G71+G72+G73+G74+G75+G76+G77+G78+G79+G80+G81+G82+G83+G84+G85+G86+G87+G88+G89+G90+G91+G92))</f>
        <v>8.2642487046632116</v>
      </c>
      <c r="Q92" s="50">
        <f>SUM((L69+L70+L71+L72+L73+L74+L75+L76+L77+L78+L79+L80+L81+L82+L83+L84+L85+L86+L87+L88+L89+L90+L91+L92)/(K69+K70+K71+K72+K73+K74+K75+K76+K77+K78+K79+K80+K81+K82+K83+K84+K85+K86+K87+K88+K89+K90+K91+K92))</f>
        <v>8.4316338956172068</v>
      </c>
    </row>
    <row r="93" spans="1:17" ht="18" x14ac:dyDescent="0.25">
      <c r="A93" s="28"/>
      <c r="B93" s="12"/>
      <c r="C93" s="13"/>
      <c r="D93" s="13"/>
      <c r="E93" s="13"/>
      <c r="F93" s="13"/>
      <c r="G93" s="13"/>
      <c r="H93" s="13"/>
      <c r="I93" s="13"/>
      <c r="J93" s="13"/>
      <c r="K93" s="11">
        <f t="shared" si="14"/>
        <v>0</v>
      </c>
      <c r="L93" s="11">
        <f t="shared" si="15"/>
        <v>0</v>
      </c>
      <c r="M93" s="51" t="e">
        <f t="shared" si="16"/>
        <v>#DIV/0!</v>
      </c>
      <c r="N93" s="51" t="e">
        <f t="shared" si="19"/>
        <v>#DIV/0!</v>
      </c>
      <c r="O93" s="51" t="e">
        <f t="shared" si="17"/>
        <v>#DIV/0!</v>
      </c>
      <c r="P93" s="49">
        <f>SUM((D70+D71+D72+D73+D74+D75+D76+D77+D78+D79+D80+D81+D82+D83+D84+D85+D86+D87+D88+D89+D90+D91+D92+D93+H70+H71+H72+H73+H74+H75+H76+H77+H78+H79+H80+H81+H82+H83+H84+H85+H86+H87+H88+H89+H90+H91+H92+H93)/(C70+C71+C72+C73+C74+C75+C76+C77+C78+C79+C80+C81+C82+C83+C84+C85+C86+C87+C88+C89+C90+C91+C92+C93+G70+G71+G72+G73+G74+G75+G76+G77+G78+G79+G80+G81+G82+G83+G84+G85+G86+G87+G88+G89+G90+G91+G92+G93))</f>
        <v>8.2642487046632116</v>
      </c>
      <c r="Q93" s="50">
        <f>SUM((L69+L70+L71+L72+L73+L74+L75+L76+L77+L78+L79+L80+L81+L82+L83+L84+L85+L86+L87+L88+L89+L90+L91+L92+L93)/(K69+K70+K71+K72+K73+K74+K75+K76+K77+K78+K79+K80+K81+K82+K83+K84+K85+K86+K87+K88+K89+K90+K91+K92+K93))</f>
        <v>8.4316338956172068</v>
      </c>
    </row>
    <row r="94" spans="1:17" ht="18" x14ac:dyDescent="0.25">
      <c r="A94" s="28"/>
      <c r="B94" s="12"/>
      <c r="C94" s="13"/>
      <c r="D94" s="13"/>
      <c r="E94" s="13"/>
      <c r="F94" s="13"/>
      <c r="G94" s="13"/>
      <c r="H94" s="13"/>
      <c r="I94" s="13"/>
      <c r="J94" s="13"/>
      <c r="K94" s="11">
        <f t="shared" si="14"/>
        <v>0</v>
      </c>
      <c r="L94" s="11">
        <f t="shared" si="15"/>
        <v>0</v>
      </c>
      <c r="M94" s="51" t="e">
        <f t="shared" si="16"/>
        <v>#DIV/0!</v>
      </c>
      <c r="N94" s="51" t="e">
        <f t="shared" si="19"/>
        <v>#DIV/0!</v>
      </c>
      <c r="O94" s="51" t="e">
        <f t="shared" si="17"/>
        <v>#DIV/0!</v>
      </c>
      <c r="P94" s="49">
        <f>SUM((D70+D71+D72+D73+D74+D75+D76+D77+D78+D79+D80+D81+D82+D83+D84+D85+D86+D87+D88+D89+D90+D91+D92+D93+D94+H70+H71+H72+H73+H74+H75+H76+H77+H78+H79+H80+H81+H82+H83+H84+H85+H86+H87+H88+H89+H90+H91+H92+H93+H94)/(C70+C71+C72+C73+C74+C75+C76+C77+C78+C79+C80+C81+C82+C83+C84+C85+C86+C87+C88+C89+C90+C91+C92+C93+C94+G70+G71+G72+G73+G74+G75+G76+G77+G78+G79+G80+G81+G82+G83+G84+G85+G86+G87+G88+G89+G90+G91+G92+G93+G94))</f>
        <v>8.2642487046632116</v>
      </c>
      <c r="Q94" s="50">
        <f>SUM((L69+L70+L71+L72+L73+L74+L75+L76+L77+L78+L79+L80+L81+L82+L83+L84+L85+L86+L87+L88+L89+L90+L91+L92+L93+L94)/(K69+K70+K71+K72+K73+K74+K75+K76+K77+K78+K79+K80+K81+K82+K83+K84+K85+K86+K87+K88+K89+K90+K91+K92+K93+K94))</f>
        <v>8.4316338956172068</v>
      </c>
    </row>
    <row r="95" spans="1:17" ht="18" x14ac:dyDescent="0.25">
      <c r="A95" s="28"/>
      <c r="B95" s="15"/>
      <c r="C95" s="13"/>
      <c r="D95" s="13"/>
      <c r="E95" s="13"/>
      <c r="F95" s="13"/>
      <c r="G95" s="13"/>
      <c r="H95" s="13"/>
      <c r="I95" s="13"/>
      <c r="J95" s="13"/>
      <c r="K95" s="11">
        <f t="shared" si="14"/>
        <v>0</v>
      </c>
      <c r="L95" s="11">
        <f t="shared" si="15"/>
        <v>0</v>
      </c>
      <c r="M95" s="51" t="e">
        <f t="shared" si="16"/>
        <v>#DIV/0!</v>
      </c>
      <c r="N95" s="51" t="e">
        <f t="shared" si="19"/>
        <v>#DIV/0!</v>
      </c>
      <c r="O95" s="51" t="e">
        <f t="shared" si="17"/>
        <v>#DIV/0!</v>
      </c>
      <c r="P95" s="49">
        <f>SUM((D70+D71+D72+D73+D74+D75+D76+D77+D78+D79+D80+D81+D82+D83+D84+D85+D86+D87+D88+D89+D90+D91+D92+D93+D94+D95+H70+H71+H72+H73+H74+H75+H76+H77+H78+H79+H80+H81+H82+H83+H84+H85+H86+H87+H88+H89+H90+H91+H92+H93+H94+H95)/(C70+C71+C72+C73+C74+C75+C76+C77+C78+C79+C80+C81+C82+C83+C84+C85+C86+C87+C88+C89+C90+C91+C92+C93+C94+C95+G70+G71+G72+G73+G74+G75+G76+G77+G78+G79+G80+G81+G82+G83+G84+G85+G86+G87+G88+G89+G90+G91+G92+G93+G94+G95))</f>
        <v>8.2642487046632116</v>
      </c>
      <c r="Q95" s="50">
        <f>SUM((L69+L70+L71+L72+L73+L74+L75+L76+L77+L78+L79+L80+L81+L82+L83+L84+L85+L86+L87+L88+L89+L90+L91+L92+L93+L94+L95)/(K69+K70+K71+K72+K73+K74+K75+K76+K77+K78+K79+K80+K81+K82+K83+K84+K85+K86+K87+K88+K89+K90+K91+K92+K93+K94+K95))</f>
        <v>8.4316338956172068</v>
      </c>
    </row>
    <row r="96" spans="1:17" ht="18" x14ac:dyDescent="0.25">
      <c r="A96" s="28"/>
      <c r="B96" s="15"/>
      <c r="C96" s="13"/>
      <c r="D96" s="13"/>
      <c r="E96" s="13"/>
      <c r="F96" s="13"/>
      <c r="G96" s="13"/>
      <c r="H96" s="13"/>
      <c r="I96" s="13"/>
      <c r="J96" s="13"/>
      <c r="K96" s="11">
        <f t="shared" si="14"/>
        <v>0</v>
      </c>
      <c r="L96" s="11">
        <f t="shared" si="15"/>
        <v>0</v>
      </c>
      <c r="M96" s="51" t="e">
        <f t="shared" si="16"/>
        <v>#DIV/0!</v>
      </c>
      <c r="N96" s="51" t="e">
        <f t="shared" si="19"/>
        <v>#DIV/0!</v>
      </c>
      <c r="O96" s="51" t="e">
        <f t="shared" si="17"/>
        <v>#DIV/0!</v>
      </c>
      <c r="P96" s="49">
        <f>SUM((D70+D71+D72+D73+D74+D75+D76+D77+D78+D79+D80+D81+D82+D83+D84+D85+D86+D87+D88+D89+D90+D91+D92+D93+D94+D95+D96+H70+H71+H72+H73+H74+H75+H76+H77+H78+H79+H80+H81+H82+H83+H84+H85+H86+H87+H88+H89+H90+H91+H92+H93+H94+H95+H96)/(C70+C71+C72+C73+C74+C75+C76+C77+C78+C79+C80+C81+C82+C83+C84+C85+C86+C87+C88+C89+C90+C91+C92+C93+C94+C95+C96+G70+G71+G72+G73+G74+G75+G76+G77+G78+G79+G80+G81+G82+G83+G84+G85+G86+G87+G88+G89+G90+G91+G92+G93+G94+G95+G96))</f>
        <v>8.2642487046632116</v>
      </c>
      <c r="Q96" s="50">
        <f>SUM((L69+L70+L71+L72+L73+L74+L75+L76+L77+L78+L79+L80+L81+L82+L83+L84+L85+L86+L87+L88+L89+L90+L91+L92+L93+L94+L95+L96)/(K69+K70+K71+K72+K73+K74+K75+K76+K77+K78+K79+K80+K81+K82+K83+K84+K85+K86+K87+K88+K89+K90+K91+K92+K93+K94+K95+K96))</f>
        <v>8.4316338956172068</v>
      </c>
    </row>
    <row r="97" spans="1:17" ht="18" x14ac:dyDescent="0.25">
      <c r="A97" s="5"/>
      <c r="B97" s="8"/>
      <c r="C97" s="14"/>
      <c r="D97" s="14"/>
      <c r="E97" s="14"/>
      <c r="F97" s="14"/>
      <c r="G97" s="14"/>
      <c r="H97" s="14"/>
      <c r="I97" s="14"/>
      <c r="J97" s="14"/>
      <c r="K97" s="8"/>
      <c r="L97" s="8"/>
      <c r="M97" s="46"/>
      <c r="N97" s="46"/>
      <c r="O97" s="46"/>
      <c r="P97" s="46"/>
      <c r="Q97" s="48"/>
    </row>
    <row r="98" spans="1:17" ht="18.75" thickBot="1" x14ac:dyDescent="0.3">
      <c r="A98" s="5"/>
      <c r="B98" s="8"/>
      <c r="C98" s="14"/>
      <c r="D98" s="14"/>
      <c r="E98" s="14"/>
      <c r="F98" s="14"/>
      <c r="G98" s="14"/>
      <c r="H98" s="14"/>
      <c r="I98" s="14"/>
      <c r="J98" s="14"/>
      <c r="K98" s="8"/>
      <c r="L98" s="8"/>
      <c r="M98" s="46"/>
      <c r="N98" s="46"/>
      <c r="O98" s="46"/>
      <c r="P98" s="46"/>
      <c r="Q98" s="48"/>
    </row>
    <row r="99" spans="1:17" ht="19.5" thickTop="1" thickBot="1" x14ac:dyDescent="0.3">
      <c r="A99" s="17" t="s">
        <v>18</v>
      </c>
      <c r="B99" s="19"/>
      <c r="C99" s="70">
        <f>Q96</f>
        <v>8.4316338956172068</v>
      </c>
      <c r="D99" s="20"/>
      <c r="E99" s="20">
        <f>COUNTA(E70:E96)</f>
        <v>0</v>
      </c>
      <c r="F99" s="20">
        <f t="shared" ref="F99:J99" si="20">COUNTA(F70:F96)</f>
        <v>4</v>
      </c>
      <c r="G99" s="20"/>
      <c r="H99" s="20"/>
      <c r="I99" s="20">
        <f t="shared" si="20"/>
        <v>2</v>
      </c>
      <c r="J99" s="20">
        <f t="shared" si="20"/>
        <v>4</v>
      </c>
      <c r="K99" s="68">
        <f>SUM(K69:K96)</f>
        <v>437.75619834710744</v>
      </c>
      <c r="L99" s="68">
        <f>SUM(L69:L96)</f>
        <v>3691</v>
      </c>
      <c r="M99" s="52"/>
      <c r="N99" s="52"/>
      <c r="O99" s="53"/>
      <c r="P99" s="53"/>
      <c r="Q99" s="48"/>
    </row>
    <row r="100" spans="1:17" ht="18" x14ac:dyDescent="0.25">
      <c r="A100" s="5"/>
      <c r="B100" s="28"/>
      <c r="C100" s="16"/>
      <c r="D100" s="16"/>
      <c r="E100" s="16"/>
      <c r="F100" s="16"/>
      <c r="G100" s="16"/>
      <c r="H100" s="16"/>
      <c r="I100" s="16"/>
      <c r="J100" s="16"/>
      <c r="K100" s="5"/>
      <c r="L100" s="5"/>
      <c r="M100" s="48"/>
      <c r="N100" s="48"/>
      <c r="O100" s="48"/>
      <c r="P100" s="48"/>
      <c r="Q100" s="48"/>
    </row>
    <row r="101" spans="1:17" ht="18" x14ac:dyDescent="0.25">
      <c r="A101" s="28" t="s">
        <v>64</v>
      </c>
      <c r="B101" s="28"/>
      <c r="C101" s="23"/>
      <c r="D101" s="16"/>
      <c r="E101" s="16"/>
      <c r="F101" s="16"/>
      <c r="G101" s="24"/>
      <c r="H101" s="16"/>
      <c r="I101" s="16"/>
      <c r="J101" s="16"/>
      <c r="K101" s="5"/>
      <c r="L101" s="5"/>
      <c r="M101" s="48"/>
      <c r="N101" s="48"/>
      <c r="O101" s="48"/>
      <c r="P101" s="48"/>
      <c r="Q101" s="48"/>
    </row>
    <row r="102" spans="1:17" ht="18" x14ac:dyDescent="0.25">
      <c r="A102" s="28"/>
      <c r="B102" s="9" t="s">
        <v>16</v>
      </c>
      <c r="C102" s="55">
        <f>SUM(D102/8.32)</f>
        <v>60.216346153846153</v>
      </c>
      <c r="D102" s="10">
        <v>501</v>
      </c>
      <c r="E102" s="10"/>
      <c r="F102" s="10"/>
      <c r="G102" s="10"/>
      <c r="H102" s="10"/>
      <c r="I102" s="10"/>
      <c r="J102" s="10"/>
      <c r="K102" s="56">
        <f>C102</f>
        <v>60.216346153846153</v>
      </c>
      <c r="L102" s="11">
        <v>501</v>
      </c>
      <c r="M102" s="49">
        <f>SUM(D102/C102)</f>
        <v>8.32</v>
      </c>
      <c r="N102" s="46" t="e">
        <f>SUM(H102/G102)</f>
        <v>#DIV/0!</v>
      </c>
      <c r="O102" s="49">
        <f>SUM(L102/K102)</f>
        <v>8.32</v>
      </c>
      <c r="P102" s="49">
        <f>SUM((D102+H102)/(C102+G102))</f>
        <v>8.32</v>
      </c>
      <c r="Q102" s="50">
        <f>SUM(L102/K102)</f>
        <v>8.32</v>
      </c>
    </row>
    <row r="103" spans="1:17" ht="18" x14ac:dyDescent="0.25">
      <c r="A103" s="28"/>
      <c r="B103" s="12">
        <v>46282</v>
      </c>
      <c r="C103" s="13">
        <v>34</v>
      </c>
      <c r="D103" s="13">
        <v>501</v>
      </c>
      <c r="E103" s="13" t="s">
        <v>17</v>
      </c>
      <c r="F103" s="13"/>
      <c r="G103" s="13"/>
      <c r="H103" s="13"/>
      <c r="I103" s="13"/>
      <c r="J103" s="13"/>
      <c r="K103" s="11">
        <f>SUM(C103+G103)</f>
        <v>34</v>
      </c>
      <c r="L103" s="11">
        <f>SUM(D103+H103)</f>
        <v>501</v>
      </c>
      <c r="M103" s="49">
        <f>SUM(D103/C103)</f>
        <v>14.735294117647058</v>
      </c>
      <c r="N103" s="49" t="e">
        <f>SUM(H103/G103)</f>
        <v>#DIV/0!</v>
      </c>
      <c r="O103" s="49">
        <f>SUM(L103/K103)</f>
        <v>14.735294117647058</v>
      </c>
      <c r="P103" s="49">
        <f>SUM((D103+H103)/(C103+G103))</f>
        <v>14.735294117647058</v>
      </c>
      <c r="Q103" s="50">
        <f>SUM((L102+L103)/(K102+K103))</f>
        <v>10.635097208756441</v>
      </c>
    </row>
    <row r="104" spans="1:17" ht="18" x14ac:dyDescent="0.25">
      <c r="A104" s="28"/>
      <c r="B104" s="12">
        <f>SUM(B103+7)</f>
        <v>46289</v>
      </c>
      <c r="C104" s="13">
        <v>36</v>
      </c>
      <c r="D104" s="13">
        <v>415</v>
      </c>
      <c r="E104" s="13"/>
      <c r="F104" s="13" t="s">
        <v>17</v>
      </c>
      <c r="G104" s="13">
        <v>27</v>
      </c>
      <c r="H104" s="13">
        <v>373</v>
      </c>
      <c r="I104" s="13" t="s">
        <v>17</v>
      </c>
      <c r="J104" s="13"/>
      <c r="K104" s="11">
        <f t="shared" ref="K104:K129" si="21">SUM(C104+G104)</f>
        <v>63</v>
      </c>
      <c r="L104" s="11">
        <f t="shared" ref="L104:L129" si="22">SUM(D104+H104)</f>
        <v>788</v>
      </c>
      <c r="M104" s="49">
        <f t="shared" ref="M104:M129" si="23">SUM(D104/C104)</f>
        <v>11.527777777777779</v>
      </c>
      <c r="N104" s="49">
        <f>SUM(H104/G104)</f>
        <v>13.814814814814815</v>
      </c>
      <c r="O104" s="49">
        <f t="shared" ref="O104:O129" si="24">SUM(L104/K104)</f>
        <v>12.507936507936508</v>
      </c>
      <c r="P104" s="49">
        <f>SUM((D103+D104+H103+H104)/(C103+C104+G103+G104))</f>
        <v>13.288659793814434</v>
      </c>
      <c r="Q104" s="50">
        <f>SUM((L102+L103+L104)/(K102+K103+K104))</f>
        <v>11.385584538699122</v>
      </c>
    </row>
    <row r="105" spans="1:17" ht="18" x14ac:dyDescent="0.25">
      <c r="A105" s="28"/>
      <c r="B105" s="12">
        <f t="shared" ref="B105:B120" si="25">SUM(B104+7)</f>
        <v>46296</v>
      </c>
      <c r="C105" s="13">
        <v>27</v>
      </c>
      <c r="D105" s="13">
        <v>351</v>
      </c>
      <c r="E105" s="13"/>
      <c r="F105" s="13" t="s">
        <v>17</v>
      </c>
      <c r="G105" s="13">
        <v>23</v>
      </c>
      <c r="H105" s="13">
        <v>313</v>
      </c>
      <c r="I105" s="13" t="s">
        <v>17</v>
      </c>
      <c r="J105" s="13"/>
      <c r="K105" s="11">
        <f t="shared" si="21"/>
        <v>50</v>
      </c>
      <c r="L105" s="11">
        <f t="shared" si="22"/>
        <v>664</v>
      </c>
      <c r="M105" s="51">
        <f t="shared" si="23"/>
        <v>13</v>
      </c>
      <c r="N105" s="51">
        <f t="shared" ref="N105:N129" si="26">SUM(H105/G105)</f>
        <v>13.608695652173912</v>
      </c>
      <c r="O105" s="51">
        <f t="shared" si="24"/>
        <v>13.28</v>
      </c>
      <c r="P105" s="49">
        <f>SUM((D103+D104+D105+H103+H104+H105)/(C103+C104+C105+G103+G104+G105))</f>
        <v>13.285714285714286</v>
      </c>
      <c r="Q105" s="50">
        <f>SUM((L102+L103+L104+L105)/(K102+K103+K104+K105))</f>
        <v>11.842695065079695</v>
      </c>
    </row>
    <row r="106" spans="1:17" ht="18" x14ac:dyDescent="0.25">
      <c r="A106" s="28"/>
      <c r="B106" s="12">
        <f t="shared" si="25"/>
        <v>46303</v>
      </c>
      <c r="C106" s="13">
        <v>42</v>
      </c>
      <c r="D106" s="13">
        <v>495</v>
      </c>
      <c r="E106" s="13"/>
      <c r="F106" s="13" t="s">
        <v>17</v>
      </c>
      <c r="G106" s="13">
        <v>39</v>
      </c>
      <c r="H106" s="13">
        <v>299</v>
      </c>
      <c r="I106" s="13"/>
      <c r="J106" s="13" t="s">
        <v>17</v>
      </c>
      <c r="K106" s="11">
        <f t="shared" si="21"/>
        <v>81</v>
      </c>
      <c r="L106" s="11">
        <f t="shared" si="22"/>
        <v>794</v>
      </c>
      <c r="M106" s="51">
        <f t="shared" si="23"/>
        <v>11.785714285714286</v>
      </c>
      <c r="N106" s="51">
        <f t="shared" si="26"/>
        <v>7.666666666666667</v>
      </c>
      <c r="O106" s="51">
        <f t="shared" si="24"/>
        <v>9.8024691358024683</v>
      </c>
      <c r="P106" s="49">
        <f>SUM((D103+D104+D105+D106+H103+H104+H105+H106)/(C103+C104+C105+C106+G103+G104+G105+G106))</f>
        <v>12.048245614035087</v>
      </c>
      <c r="Q106" s="50">
        <f>SUM((L102+L103+L104+L105+L106)/(K102+K103+K104+K105+K106))</f>
        <v>11.269312248744765</v>
      </c>
    </row>
    <row r="107" spans="1:17" ht="18" x14ac:dyDescent="0.25">
      <c r="A107" s="28"/>
      <c r="B107" s="12">
        <f t="shared" si="25"/>
        <v>46310</v>
      </c>
      <c r="C107" s="13">
        <v>45</v>
      </c>
      <c r="D107" s="13">
        <v>495</v>
      </c>
      <c r="E107" s="13"/>
      <c r="F107" s="13" t="s">
        <v>17</v>
      </c>
      <c r="G107" s="13">
        <v>31</v>
      </c>
      <c r="H107" s="13">
        <v>313</v>
      </c>
      <c r="I107" s="13" t="s">
        <v>17</v>
      </c>
      <c r="J107" s="13"/>
      <c r="K107" s="11">
        <f t="shared" si="21"/>
        <v>76</v>
      </c>
      <c r="L107" s="11">
        <f t="shared" si="22"/>
        <v>808</v>
      </c>
      <c r="M107" s="51">
        <f t="shared" si="23"/>
        <v>11</v>
      </c>
      <c r="N107" s="51">
        <f t="shared" si="26"/>
        <v>10.096774193548388</v>
      </c>
      <c r="O107" s="51">
        <f t="shared" si="24"/>
        <v>10.631578947368421</v>
      </c>
      <c r="P107" s="49">
        <f>SUM((D103+D104+D105+D106+D107+H103+H104+H105+H106+H107)/(C103+C104+C105+C106+C107+G103+G104+G105+G106+G107))</f>
        <v>11.694078947368421</v>
      </c>
      <c r="Q107" s="50">
        <f>SUM((L102+L103+L104+L105+L106+L107)/(K102+K103+K104+K105+K106+K107))</f>
        <v>11.136238235410588</v>
      </c>
    </row>
    <row r="108" spans="1:17" ht="18" x14ac:dyDescent="0.25">
      <c r="A108" s="28"/>
      <c r="B108" s="12">
        <f t="shared" si="25"/>
        <v>46317</v>
      </c>
      <c r="C108" s="13"/>
      <c r="D108" s="13"/>
      <c r="E108" s="13"/>
      <c r="F108" s="13"/>
      <c r="G108" s="13">
        <v>39</v>
      </c>
      <c r="H108" s="13">
        <v>292</v>
      </c>
      <c r="I108" s="13"/>
      <c r="J108" s="13" t="s">
        <v>17</v>
      </c>
      <c r="K108" s="11">
        <f t="shared" si="21"/>
        <v>39</v>
      </c>
      <c r="L108" s="11">
        <f t="shared" si="22"/>
        <v>292</v>
      </c>
      <c r="M108" s="51" t="e">
        <f t="shared" si="23"/>
        <v>#DIV/0!</v>
      </c>
      <c r="N108" s="51">
        <f t="shared" si="26"/>
        <v>7.4871794871794872</v>
      </c>
      <c r="O108" s="51">
        <f t="shared" si="24"/>
        <v>7.4871794871794872</v>
      </c>
      <c r="P108" s="49">
        <f>SUM((D103+D104+D105+D106+D107+D108+H103+H104+H105+H106+H107+H108)/(C103+C104+C105+C106+C107+C108+G103+G104+G105+G106+G107+G108))</f>
        <v>11.215743440233236</v>
      </c>
      <c r="Q108" s="50">
        <f>SUM((L102+L103+L104+L105+L106+L107+L108)/(K102+K103+K104+K105+K106+K107+K108))</f>
        <v>10.783292992643288</v>
      </c>
    </row>
    <row r="109" spans="1:17" ht="18" x14ac:dyDescent="0.25">
      <c r="A109" s="28"/>
      <c r="B109" s="12">
        <f t="shared" si="25"/>
        <v>46324</v>
      </c>
      <c r="C109" s="13"/>
      <c r="D109" s="13"/>
      <c r="E109" s="13"/>
      <c r="F109" s="13"/>
      <c r="G109" s="13"/>
      <c r="H109" s="13"/>
      <c r="I109" s="13"/>
      <c r="J109" s="13"/>
      <c r="K109" s="11">
        <f t="shared" si="21"/>
        <v>0</v>
      </c>
      <c r="L109" s="11">
        <f t="shared" si="22"/>
        <v>0</v>
      </c>
      <c r="M109" s="51" t="e">
        <f t="shared" si="23"/>
        <v>#DIV/0!</v>
      </c>
      <c r="N109" s="51" t="e">
        <f t="shared" si="26"/>
        <v>#DIV/0!</v>
      </c>
      <c r="O109" s="51" t="e">
        <f t="shared" si="24"/>
        <v>#DIV/0!</v>
      </c>
      <c r="P109" s="49">
        <f>SUM((D103+D104+D105+D106+D107+D108+D109+H103+H104+H105+H106+H107+H108+H109)/(C103+C104+C105+C106+C107+C108+C109+G103+G104+G105+G106+G107+G108+G109))</f>
        <v>11.215743440233236</v>
      </c>
      <c r="Q109" s="50">
        <f>SUM((L102+L103+L104+L105+L106+L107+L108+L109)/(K102+K103+K104+K105+K106+K107+K108+K109))</f>
        <v>10.783292992643288</v>
      </c>
    </row>
    <row r="110" spans="1:17" ht="18" x14ac:dyDescent="0.25">
      <c r="A110" s="28"/>
      <c r="B110" s="12">
        <f t="shared" si="25"/>
        <v>46331</v>
      </c>
      <c r="C110" s="13"/>
      <c r="D110" s="13"/>
      <c r="E110" s="13"/>
      <c r="F110" s="13"/>
      <c r="G110" s="13"/>
      <c r="H110" s="13"/>
      <c r="I110" s="13"/>
      <c r="J110" s="13"/>
      <c r="K110" s="11">
        <f t="shared" si="21"/>
        <v>0</v>
      </c>
      <c r="L110" s="11">
        <f t="shared" si="22"/>
        <v>0</v>
      </c>
      <c r="M110" s="51" t="e">
        <f t="shared" si="23"/>
        <v>#DIV/0!</v>
      </c>
      <c r="N110" s="51" t="e">
        <f t="shared" si="26"/>
        <v>#DIV/0!</v>
      </c>
      <c r="O110" s="51" t="e">
        <f t="shared" si="24"/>
        <v>#DIV/0!</v>
      </c>
      <c r="P110" s="49">
        <f>SUM((D103+D104+D105+D106+D107+D108+D109+D110+H103+H104+H105+H106+H107+H108+H109+H110)/(C103+C104+C105+C106+C107+C108+C109+C110+G103+G104+G105+G106+G107+G108+G109+G110))</f>
        <v>11.215743440233236</v>
      </c>
      <c r="Q110" s="50">
        <f>SUM((L102+L103+L104+L105+L106+L107+L108+L109+L110)/(K102+K103+K104+K105+K106+K107+K108+K109+K110))</f>
        <v>10.783292992643288</v>
      </c>
    </row>
    <row r="111" spans="1:17" ht="18" x14ac:dyDescent="0.25">
      <c r="A111" s="28"/>
      <c r="B111" s="12">
        <f t="shared" si="25"/>
        <v>46338</v>
      </c>
      <c r="C111" s="13"/>
      <c r="D111" s="13"/>
      <c r="E111" s="13"/>
      <c r="F111" s="13"/>
      <c r="G111" s="13"/>
      <c r="H111" s="13"/>
      <c r="I111" s="13"/>
      <c r="J111" s="13"/>
      <c r="K111" s="11">
        <f t="shared" si="21"/>
        <v>0</v>
      </c>
      <c r="L111" s="11">
        <f t="shared" si="22"/>
        <v>0</v>
      </c>
      <c r="M111" s="51" t="e">
        <f t="shared" si="23"/>
        <v>#DIV/0!</v>
      </c>
      <c r="N111" s="51" t="e">
        <f t="shared" si="26"/>
        <v>#DIV/0!</v>
      </c>
      <c r="O111" s="51" t="e">
        <f t="shared" si="24"/>
        <v>#DIV/0!</v>
      </c>
      <c r="P111" s="49">
        <f>SUM((D103+D104+D105+D106+D107+D108+D109+D110+D111+H103+H104+H105+H106+H107+H108+H109+H110+H111)/(C103+C104+C105+C106+C107+C108+C109+C110+C111+G103+G104+G105+G106+G107+G108+G109+G110+G111))</f>
        <v>11.215743440233236</v>
      </c>
      <c r="Q111" s="50">
        <f>SUM((L102+L103+L104+L105+L106+L107+L108+L109+L110+L111)/(K102+K103+K104+K105+K106+K107+K108+K109+K110+K111))</f>
        <v>10.783292992643288</v>
      </c>
    </row>
    <row r="112" spans="1:17" ht="18" x14ac:dyDescent="0.25">
      <c r="A112" s="28"/>
      <c r="B112" s="12">
        <f t="shared" si="25"/>
        <v>46345</v>
      </c>
      <c r="C112" s="13"/>
      <c r="D112" s="13"/>
      <c r="E112" s="13"/>
      <c r="F112" s="13"/>
      <c r="G112" s="13"/>
      <c r="H112" s="13"/>
      <c r="I112" s="13"/>
      <c r="J112" s="13"/>
      <c r="K112" s="11">
        <f t="shared" si="21"/>
        <v>0</v>
      </c>
      <c r="L112" s="11">
        <f t="shared" si="22"/>
        <v>0</v>
      </c>
      <c r="M112" s="51" t="e">
        <f t="shared" si="23"/>
        <v>#DIV/0!</v>
      </c>
      <c r="N112" s="51" t="e">
        <f t="shared" si="26"/>
        <v>#DIV/0!</v>
      </c>
      <c r="O112" s="51" t="e">
        <f t="shared" si="24"/>
        <v>#DIV/0!</v>
      </c>
      <c r="P112" s="49">
        <f>SUM((D103+D104+D105+D106+D107+D108+D109+D110+D111+D112+H103+H104+H105+H106+H107+H108+H109+H110+H111+H112)/(C103+C104+C105+C106+C107+C108+C109+C110+C111+C112+G103+G104+G105+G106+G107+G108+G109+G110+G111+G112))</f>
        <v>11.215743440233236</v>
      </c>
      <c r="Q112" s="50">
        <f>SUM((L102+L103+L104+L105+L106+L107+L108+L109+L110+L111+L112)/(K102+K103+K104+K105+K106+K107+K108+K109+K110+K111+K112))</f>
        <v>10.783292992643288</v>
      </c>
    </row>
    <row r="113" spans="1:17" ht="18" x14ac:dyDescent="0.25">
      <c r="A113" s="28"/>
      <c r="B113" s="12">
        <f t="shared" si="25"/>
        <v>46352</v>
      </c>
      <c r="C113" s="13"/>
      <c r="D113" s="13"/>
      <c r="E113" s="13"/>
      <c r="F113" s="13"/>
      <c r="G113" s="13"/>
      <c r="H113" s="13"/>
      <c r="I113" s="13"/>
      <c r="J113" s="13"/>
      <c r="K113" s="11">
        <f t="shared" si="21"/>
        <v>0</v>
      </c>
      <c r="L113" s="11">
        <f t="shared" si="22"/>
        <v>0</v>
      </c>
      <c r="M113" s="51" t="e">
        <f t="shared" si="23"/>
        <v>#DIV/0!</v>
      </c>
      <c r="N113" s="51" t="e">
        <f t="shared" si="26"/>
        <v>#DIV/0!</v>
      </c>
      <c r="O113" s="51" t="e">
        <f t="shared" si="24"/>
        <v>#DIV/0!</v>
      </c>
      <c r="P113" s="49">
        <f>SUM((D103+D104+D105+D106+D107+D108+D109+D110+D111+D112+D113+H103+H104+H105+H106+H107+H108+H109+H110+H111+H112+H113)/(C103+C104+C105+C106+C107+C108+C109+C110+C111+C112+C113+G103+G104+G105+G106+G107+G108+G109+G110+G111+G112+G113))</f>
        <v>11.215743440233236</v>
      </c>
      <c r="Q113" s="50">
        <f>SUM((L102+L103+L104+L105+L106+L107+L108+L109+L110+L111+L112+L113)/(K102+K103+K104+K105+K106+K107+K108+K109+K110+K111+K112+K113))</f>
        <v>10.783292992643288</v>
      </c>
    </row>
    <row r="114" spans="1:17" ht="18" x14ac:dyDescent="0.25">
      <c r="A114" s="28"/>
      <c r="B114" s="12">
        <f t="shared" si="25"/>
        <v>46359</v>
      </c>
      <c r="C114" s="13"/>
      <c r="D114" s="13"/>
      <c r="E114" s="13"/>
      <c r="F114" s="13"/>
      <c r="G114" s="13"/>
      <c r="H114" s="13"/>
      <c r="I114" s="13"/>
      <c r="J114" s="13"/>
      <c r="K114" s="11">
        <f t="shared" si="21"/>
        <v>0</v>
      </c>
      <c r="L114" s="11">
        <f t="shared" si="22"/>
        <v>0</v>
      </c>
      <c r="M114" s="51" t="e">
        <f t="shared" si="23"/>
        <v>#DIV/0!</v>
      </c>
      <c r="N114" s="51" t="e">
        <f t="shared" si="26"/>
        <v>#DIV/0!</v>
      </c>
      <c r="O114" s="51" t="e">
        <f t="shared" si="24"/>
        <v>#DIV/0!</v>
      </c>
      <c r="P114" s="49">
        <f>SUM((D103+D104+D105+D106+D107+D108+D109+D110+D111+D112+D113+D114+H103+H104+H105+H106+H107+H108+H109+H110+H111+H112+H113+H114)/(C103+C104+C105+C106+C107+C108+C109+C110+C111+C112+C113+C114+G103+G104+G105+G106+G107+G108+G109+G110+G111+G112+G113+G114))</f>
        <v>11.215743440233236</v>
      </c>
      <c r="Q114" s="50">
        <f>SUM((L102+L103+L104+L105+L106+L107+L108+L109+L110+L111+L112+L113+L114)/(K102+K103+K104+K105+K106+K107+K108+K109+K110+K111+K112+K113+K114))</f>
        <v>10.783292992643288</v>
      </c>
    </row>
    <row r="115" spans="1:17" ht="18" x14ac:dyDescent="0.25">
      <c r="A115" s="28"/>
      <c r="B115" s="12">
        <f t="shared" si="25"/>
        <v>46366</v>
      </c>
      <c r="C115" s="13"/>
      <c r="D115" s="13"/>
      <c r="E115" s="13"/>
      <c r="F115" s="13"/>
      <c r="G115" s="13"/>
      <c r="H115" s="13"/>
      <c r="I115" s="13"/>
      <c r="J115" s="13"/>
      <c r="K115" s="11">
        <f t="shared" si="21"/>
        <v>0</v>
      </c>
      <c r="L115" s="11">
        <f t="shared" si="22"/>
        <v>0</v>
      </c>
      <c r="M115" s="51" t="e">
        <f t="shared" si="23"/>
        <v>#DIV/0!</v>
      </c>
      <c r="N115" s="51" t="e">
        <f t="shared" si="26"/>
        <v>#DIV/0!</v>
      </c>
      <c r="O115" s="51" t="e">
        <f t="shared" si="24"/>
        <v>#DIV/0!</v>
      </c>
      <c r="P115" s="49">
        <f>SUM((D103+D104+D105+D106+D107+D108+D109+D110+D111+D112+D113+D114+D115+H103+H104+H105+H106+H107+H108+H109+H110+H111+H112+H113+H114+H115)/(C103+C104+C105+C106+C107+C108+C109+C110+C111+C112+C113+C114+C115+G103+G104+G105+G106+G107+G108+G109+G110+G111+G112+G113+G114+G115))</f>
        <v>11.215743440233236</v>
      </c>
      <c r="Q115" s="50">
        <f>SUM((L102+L103+L104+L105+L106+L107+L108+L109+L110+L111+L112+L113+L114+L115)/(K102+K103+K104+K105+K106+K107+K108+K109+K110+K111+K112+K113+K114+K115))</f>
        <v>10.783292992643288</v>
      </c>
    </row>
    <row r="116" spans="1:17" ht="18" x14ac:dyDescent="0.25">
      <c r="A116" s="28"/>
      <c r="B116" s="12">
        <f t="shared" si="25"/>
        <v>46373</v>
      </c>
      <c r="C116" s="13"/>
      <c r="D116" s="13"/>
      <c r="E116" s="13"/>
      <c r="F116" s="13"/>
      <c r="G116" s="13"/>
      <c r="H116" s="13"/>
      <c r="I116" s="13"/>
      <c r="J116" s="13"/>
      <c r="K116" s="11">
        <f t="shared" si="21"/>
        <v>0</v>
      </c>
      <c r="L116" s="11">
        <f t="shared" si="22"/>
        <v>0</v>
      </c>
      <c r="M116" s="51" t="e">
        <f t="shared" si="23"/>
        <v>#DIV/0!</v>
      </c>
      <c r="N116" s="51" t="e">
        <f t="shared" si="26"/>
        <v>#DIV/0!</v>
      </c>
      <c r="O116" s="51" t="e">
        <f t="shared" si="24"/>
        <v>#DIV/0!</v>
      </c>
      <c r="P116" s="49">
        <f>SUM((D103+D104+D105+D106+D107+D108+D109+D110+D111+D112+D113+D114+D115+D116+H103+H104+H105+H106+H107+H108+H109+H110+H111+H112+H113+H114+H115+H116)/(C103+C104+C105+C106+C107+C108+C109+C110+C111+C112+C113+C114+C115+C116+G103+G104+G105+G106+G107+G108+G109+G110+G111+G112+G113+G114+G115+G116))</f>
        <v>11.215743440233236</v>
      </c>
      <c r="Q116" s="50">
        <f>SUM((L102+L103+L104+L105+L106+L107+L108+L109+L110+L111+L112+L113+L114+L115+L116)/(K102+K103+K104+K105+K106+K107+K108+K109+K110+K111+K112+K113+K114+K115+K116))</f>
        <v>10.783292992643288</v>
      </c>
    </row>
    <row r="117" spans="1:17" ht="18" x14ac:dyDescent="0.25">
      <c r="A117" s="28"/>
      <c r="B117" s="12">
        <f t="shared" si="25"/>
        <v>46380</v>
      </c>
      <c r="C117" s="13"/>
      <c r="D117" s="13"/>
      <c r="E117" s="13"/>
      <c r="F117" s="13"/>
      <c r="G117" s="13"/>
      <c r="H117" s="13"/>
      <c r="I117" s="13"/>
      <c r="J117" s="13"/>
      <c r="K117" s="11">
        <f t="shared" si="21"/>
        <v>0</v>
      </c>
      <c r="L117" s="11">
        <f t="shared" si="22"/>
        <v>0</v>
      </c>
      <c r="M117" s="51" t="e">
        <f t="shared" si="23"/>
        <v>#DIV/0!</v>
      </c>
      <c r="N117" s="51" t="e">
        <f t="shared" si="26"/>
        <v>#DIV/0!</v>
      </c>
      <c r="O117" s="51" t="e">
        <f t="shared" si="24"/>
        <v>#DIV/0!</v>
      </c>
      <c r="P117" s="49">
        <f>SUM((D103+D104+D105+D106+D107+D108+D109+D110+D111+D112+D113+D114+D115+D116+D117+H103+H104+H105+H106+H107+H108+H109+H110+H111+H112+H113+H114+H115+H116+H117)/(C103+C104+C105+C106+C107+C108+C109+C110+C111+C112+C113+C114+C115+C116+C117+G103+G104+G105+G106+G107+G108+G109+G110+G111+G112+G113+G114+G115+G116+G117))</f>
        <v>11.215743440233236</v>
      </c>
      <c r="Q117" s="50">
        <f>SUM((L102+L103+L104+L105+L106+L107+L108+L109+L110+L111+L112+L113+L114+L115+L116+L117)/(K102+K103+K104+K105+K106+K107+K108+K109+K110+K111+K112+K113+K114+K115+K116+K117))</f>
        <v>10.783292992643288</v>
      </c>
    </row>
    <row r="118" spans="1:17" ht="18" x14ac:dyDescent="0.25">
      <c r="A118" s="28"/>
      <c r="B118" s="12">
        <f t="shared" si="25"/>
        <v>46387</v>
      </c>
      <c r="C118" s="13"/>
      <c r="D118" s="13"/>
      <c r="E118" s="13"/>
      <c r="F118" s="13"/>
      <c r="G118" s="13"/>
      <c r="H118" s="13"/>
      <c r="I118" s="13"/>
      <c r="J118" s="13"/>
      <c r="K118" s="11">
        <f t="shared" si="21"/>
        <v>0</v>
      </c>
      <c r="L118" s="11">
        <f t="shared" si="22"/>
        <v>0</v>
      </c>
      <c r="M118" s="51" t="e">
        <f t="shared" si="23"/>
        <v>#DIV/0!</v>
      </c>
      <c r="N118" s="51" t="e">
        <f t="shared" si="26"/>
        <v>#DIV/0!</v>
      </c>
      <c r="O118" s="51" t="e">
        <f t="shared" si="24"/>
        <v>#DIV/0!</v>
      </c>
      <c r="P118" s="49">
        <f>SUM((D103+D104+D105+D106+D107+D108+D109+D110+D111+D112+D113+D114+D115+D116+D117+D118+H103+H104+H105+H106+H107+H108+H109+H110+H111+H112+H113+H114+H115+H116+H117+H118)/(C103+C104+C105+C106+C107+C108+C109+C110+C111+C112+C113+C114+C115+C116+C117+C118+G103+G104+G105+G106+G107+G108+G109+G110+G111+G112+G113+G114+G115+G116+G117+G118))</f>
        <v>11.215743440233236</v>
      </c>
      <c r="Q118" s="50">
        <f>SUM((L102+L103+L104+L105+L106+L107+L108+L109+L110+L111+L112+L113+L114+L115+L116+L117+L118)/(K102+K103+K104+K105+K106+K107+K108+K109+K110+K111+K112+K113+K114+K115+K116+K117+K118))</f>
        <v>10.783292992643288</v>
      </c>
    </row>
    <row r="119" spans="1:17" ht="18" x14ac:dyDescent="0.25">
      <c r="A119" s="28"/>
      <c r="B119" s="12">
        <f t="shared" si="25"/>
        <v>46394</v>
      </c>
      <c r="C119" s="13"/>
      <c r="D119" s="13"/>
      <c r="E119" s="13"/>
      <c r="F119" s="13"/>
      <c r="G119" s="13"/>
      <c r="H119" s="13"/>
      <c r="I119" s="13"/>
      <c r="J119" s="13"/>
      <c r="K119" s="11">
        <f t="shared" si="21"/>
        <v>0</v>
      </c>
      <c r="L119" s="11">
        <f t="shared" si="22"/>
        <v>0</v>
      </c>
      <c r="M119" s="51" t="e">
        <f t="shared" si="23"/>
        <v>#DIV/0!</v>
      </c>
      <c r="N119" s="51" t="e">
        <f t="shared" si="26"/>
        <v>#DIV/0!</v>
      </c>
      <c r="O119" s="51" t="e">
        <f t="shared" si="24"/>
        <v>#DIV/0!</v>
      </c>
      <c r="P119" s="49">
        <f>SUM((D103+D104+D105+D106+D107+D108+D109+D110+D111+D112+D113+D114+D115+D116+D117+D118+D119+H103+H104+H105+H106+H107+H108+H109+H110+H111+H112+H113+H114+H115+H116+H117+H118+H119)/(C103+C104+C105+C106+C107+C108+C109+C110+C111+C112+C113+C114+C115+C116+C117+C118+C119+G103+G104+G105+G106+G107+G108+G109+G110+G111+G112+G113+G114+G115+G116+G117+G118+G119))</f>
        <v>11.215743440233236</v>
      </c>
      <c r="Q119" s="50">
        <f>SUM((L102+L103+L104+L105+L106+L107+L108+L109+L110+L111+L112+L113+L114+L115+L116+L117+L118+L119)/(K102+K103+K104+K105+K106+K107+K108+K109+K110+K111+K112+K113+K114+K115+K116+K117+K118+K119))</f>
        <v>10.783292992643288</v>
      </c>
    </row>
    <row r="120" spans="1:17" ht="18" x14ac:dyDescent="0.25">
      <c r="A120" s="28"/>
      <c r="B120" s="12">
        <f t="shared" si="25"/>
        <v>46401</v>
      </c>
      <c r="C120" s="13"/>
      <c r="D120" s="13"/>
      <c r="E120" s="13"/>
      <c r="F120" s="13"/>
      <c r="G120" s="13"/>
      <c r="H120" s="13"/>
      <c r="I120" s="13"/>
      <c r="J120" s="13"/>
      <c r="K120" s="11">
        <f t="shared" si="21"/>
        <v>0</v>
      </c>
      <c r="L120" s="11">
        <f t="shared" si="22"/>
        <v>0</v>
      </c>
      <c r="M120" s="51" t="e">
        <f t="shared" si="23"/>
        <v>#DIV/0!</v>
      </c>
      <c r="N120" s="51" t="e">
        <f t="shared" si="26"/>
        <v>#DIV/0!</v>
      </c>
      <c r="O120" s="51" t="e">
        <f t="shared" si="24"/>
        <v>#DIV/0!</v>
      </c>
      <c r="P120" s="49">
        <f>SUM((D103+D104+D105+D106+D107+D108+D109+D110+D111+D112+D113+D114+D115+D116+D117+D118+D119+D120+H103+H104+H105+H106+H107+H108+H109+H110+H111+H112+H113+H114+H115+H116+H117+H118+H119+H120)/(C103+C104+C105+C106+C107+C108+C109+C110+C111+C112+C113+C114+C115+C116+C117+C118+C119+C120+G103+G104+G105+G106+G107+G108+G109+G110+G111+G112+G113+G114+G115+G116+G117+G118+G119+G120))</f>
        <v>11.215743440233236</v>
      </c>
      <c r="Q120" s="50">
        <f>SUM((L102+L103+L104+L105+L106+L107+L108+L109+L110+L111+L112+L113+L114+L115+L116+L117+L118+L119+L120)/(K102+K103+K104+K105+K106+K107+K108+K109+K110+K111+K112+K113+K114+K115+K116+K117+K118+K119+K120))</f>
        <v>10.783292992643288</v>
      </c>
    </row>
    <row r="121" spans="1:17" ht="18" x14ac:dyDescent="0.25">
      <c r="A121" s="28"/>
      <c r="B121" s="12">
        <f>SUM(B120+7)</f>
        <v>46408</v>
      </c>
      <c r="C121" s="13"/>
      <c r="D121" s="13"/>
      <c r="E121" s="13"/>
      <c r="F121" s="13"/>
      <c r="G121" s="13"/>
      <c r="H121" s="13"/>
      <c r="I121" s="13"/>
      <c r="J121" s="13"/>
      <c r="K121" s="11">
        <f t="shared" si="21"/>
        <v>0</v>
      </c>
      <c r="L121" s="11">
        <f t="shared" si="22"/>
        <v>0</v>
      </c>
      <c r="M121" s="51" t="e">
        <f t="shared" si="23"/>
        <v>#DIV/0!</v>
      </c>
      <c r="N121" s="51" t="e">
        <f t="shared" si="26"/>
        <v>#DIV/0!</v>
      </c>
      <c r="O121" s="51" t="e">
        <f t="shared" si="24"/>
        <v>#DIV/0!</v>
      </c>
      <c r="P121" s="49">
        <f>SUM((D103+D104+D105+D106+D107+D108+D109+D110+D111+D112+D113+D114+D115+D116+D117+D118+D119+D120+D121+H103+H104+H105+H106+H107+H108+H109+H110+H111+H112+H113+H114+H115+H116+H117+H118+H119+H120+H121)/(C103+C104+C105+C106+C107+C108+C109+C110+C111+C112+C113+C114+C115+C116+C117+C118+C119+C120+C121+G103+G104+G105+G106+G107+G108+G109+G110+G111+G112+G113+G114+G115+G116+G117+G118+G119+G120+G121))</f>
        <v>11.215743440233236</v>
      </c>
      <c r="Q121" s="50">
        <f>SUM((L102+L103+L104+L105+L106+L107+L108+L109+L110+L111+L112+L113+L114+L115+L116+L117+L118+L119+L120+L121)/(K102+K103+K104+K105+K106+K107+K108+K109+K110+K111+K112+K113+K114+K115+K116+K117+K118+K119+K120+K121))</f>
        <v>10.783292992643288</v>
      </c>
    </row>
    <row r="122" spans="1:17" ht="18" x14ac:dyDescent="0.25">
      <c r="A122" s="28"/>
      <c r="B122" s="12">
        <f>SUM(B121+7)</f>
        <v>46415</v>
      </c>
      <c r="C122" s="13"/>
      <c r="D122" s="13"/>
      <c r="E122" s="13"/>
      <c r="F122" s="13"/>
      <c r="G122" s="13"/>
      <c r="H122" s="13"/>
      <c r="I122" s="13"/>
      <c r="J122" s="13"/>
      <c r="K122" s="11">
        <f t="shared" si="21"/>
        <v>0</v>
      </c>
      <c r="L122" s="11">
        <f t="shared" si="22"/>
        <v>0</v>
      </c>
      <c r="M122" s="51" t="e">
        <f t="shared" si="23"/>
        <v>#DIV/0!</v>
      </c>
      <c r="N122" s="51" t="e">
        <f t="shared" si="26"/>
        <v>#DIV/0!</v>
      </c>
      <c r="O122" s="51" t="e">
        <f t="shared" si="24"/>
        <v>#DIV/0!</v>
      </c>
      <c r="P122" s="49">
        <f>SUM((D103+D104+D105+D106+D107+D108+D109+D110+D111+D112+D113+D114+D115+D116+D117+D118+D119+D120+D121+D122+H103+H104+H105+H106+H107+H108+H109+H110+H111+H112+H113+H114+H115+H116+H117+H118+H119+H120+H121+H122)/(C103+C104+C105+C106+C107+C108+C109+C110+C111+C112+C113+C114+C115+C116+C117+C118+C119+C120+C121+C122+G103+G104+G105+G106+G107+G108+G109+G110+G111+G112+G113+G114+G115+G116+G117+G118+G119+G120+G121+G122))</f>
        <v>11.215743440233236</v>
      </c>
      <c r="Q122" s="50">
        <f>SUM((L102+L103+L104+L105+L106+L107+L108+L109+L110+L111+L112+L113+L114+L115+L116+L117+L118+L119+L120+L121+L122)/(K102+K103+K104+K105+K106+K107+K108+K109+K110+K111+K112+K113+K114+K115+K116+K117+K118+K119+K120+K121+K122))</f>
        <v>10.783292992643288</v>
      </c>
    </row>
    <row r="123" spans="1:17" ht="18" x14ac:dyDescent="0.25">
      <c r="A123" s="28"/>
      <c r="B123" s="12"/>
      <c r="C123" s="13"/>
      <c r="D123" s="13"/>
      <c r="E123" s="13"/>
      <c r="F123" s="13"/>
      <c r="G123" s="13"/>
      <c r="H123" s="13"/>
      <c r="I123" s="13"/>
      <c r="J123" s="13"/>
      <c r="K123" s="11">
        <f t="shared" si="21"/>
        <v>0</v>
      </c>
      <c r="L123" s="11">
        <f t="shared" si="22"/>
        <v>0</v>
      </c>
      <c r="M123" s="51" t="e">
        <f t="shared" si="23"/>
        <v>#DIV/0!</v>
      </c>
      <c r="N123" s="51" t="e">
        <f t="shared" si="26"/>
        <v>#DIV/0!</v>
      </c>
      <c r="O123" s="51" t="e">
        <f t="shared" si="24"/>
        <v>#DIV/0!</v>
      </c>
      <c r="P123" s="49">
        <f>SUM((D103+D104+D105+D106+D107+D108+D109+D110+D111+D112+D113+D114+D115+D116+D117+D118+D119+D120+D121+D122+D123+H103+H104+H105+H106+H107+H108+H109+H110+H111+H112+H113+H114+H115+H116+H117+H118+H119+H120+H121+H122+H123)/(C103+C104+C105+C106+C107+C108+C109+C110+C111+C112+C113+C114+C115+C116+C117+C118+C119+C120+C121+C122+C123+G103+G104+G105+G106+G107+G108+G109+G110+G111+G112+G113+G114+G115+G116+G117+G118+G119+G120+G121+G122+G123))</f>
        <v>11.215743440233236</v>
      </c>
      <c r="Q123" s="50">
        <f>SUM((L102+L103+L104+L105+L106+L107+L108+L109+L110+L111+L112+L113+L114+L115+L116+L117+L118+L119+L120+L121+L122+L123)/(K102+K103+K104+K105+K106+K107+K108+K109+K110+K111+K112+K113+K114+K115+K116+K117+K118+K119+K120+K121+K122+K123))</f>
        <v>10.783292992643288</v>
      </c>
    </row>
    <row r="124" spans="1:17" ht="18" x14ac:dyDescent="0.25">
      <c r="A124" s="28"/>
      <c r="B124" s="12"/>
      <c r="C124" s="13"/>
      <c r="D124" s="13"/>
      <c r="E124" s="13"/>
      <c r="F124" s="13"/>
      <c r="G124" s="13"/>
      <c r="H124" s="13"/>
      <c r="I124" s="13"/>
      <c r="J124" s="13"/>
      <c r="K124" s="11">
        <f t="shared" si="21"/>
        <v>0</v>
      </c>
      <c r="L124" s="11">
        <f t="shared" si="22"/>
        <v>0</v>
      </c>
      <c r="M124" s="51" t="e">
        <f t="shared" si="23"/>
        <v>#DIV/0!</v>
      </c>
      <c r="N124" s="51" t="e">
        <f t="shared" si="26"/>
        <v>#DIV/0!</v>
      </c>
      <c r="O124" s="51" t="e">
        <f t="shared" si="24"/>
        <v>#DIV/0!</v>
      </c>
      <c r="P124" s="49">
        <f>SUM((D103+D104+D105+D106+D107+D108+D109+D110+D111+D112+D113+D114+D115+D116+D117+D118+D119+D120+D121+D122+D123+D124+H103+H104+H105+H106+H107+H108+H109+H110+H111+H112+H113+H114+H115+H116+H117+H118+H119+H120+H121+H122+H123+H124)/(C103+C104+C105+C106+C107+C108+C109+C110+C111+C112+C113+C114+C115+C116+C117+C118+C119+C120+C121+C122+C123+C124+G103+G104+G105+G106+G107+G108+G109+G110+G111+G112+G113+G114+G115+G116+G117+G118+G119+G120+G121+G122+G123+G124))</f>
        <v>11.215743440233236</v>
      </c>
      <c r="Q124" s="50">
        <f>SUM((L102+L103+L104+L105+L106+L107+L108+L109+L110+L111+L112+L113+L114+L115+L116+L117+L118+L119+L120+L121+L122+L123+L124)/(K102+K103+K104+K105+K106+K107+K108+K109+K110+K111+K112+K113+K114+K115+K116+K117+K118+K119+K120+K121+K122+K123+K124))</f>
        <v>10.783292992643288</v>
      </c>
    </row>
    <row r="125" spans="1:17" ht="18" x14ac:dyDescent="0.25">
      <c r="A125" s="28"/>
      <c r="B125" s="12"/>
      <c r="C125" s="13"/>
      <c r="D125" s="13"/>
      <c r="E125" s="13"/>
      <c r="F125" s="13"/>
      <c r="G125" s="13"/>
      <c r="H125" s="13"/>
      <c r="I125" s="13"/>
      <c r="J125" s="13"/>
      <c r="K125" s="11">
        <f t="shared" si="21"/>
        <v>0</v>
      </c>
      <c r="L125" s="11">
        <f t="shared" si="22"/>
        <v>0</v>
      </c>
      <c r="M125" s="51" t="e">
        <f t="shared" si="23"/>
        <v>#DIV/0!</v>
      </c>
      <c r="N125" s="51" t="e">
        <f t="shared" si="26"/>
        <v>#DIV/0!</v>
      </c>
      <c r="O125" s="51" t="e">
        <f t="shared" si="24"/>
        <v>#DIV/0!</v>
      </c>
      <c r="P125" s="49">
        <f>SUM((D103+D104+D105+D106+D107+D108+D109+D110+D111+D112+D113+D114+D115+D116+D117+D118+D119+D120+D121+D122+D123+D124+D125+H103+H104+H105+H106+H107+H108+H109+H110+H111+H112+H113+H114+H115+H116+H117+H118+H119+H120+H121+H122+H123+H124+H125)/(C103+C104+C105+C106+C107+C108+C109+C110+C111+C112+C113+C114+C115+C116+C117+C118+C119+C120+C121+C122+C123+C124+C125+G103+G104+G105+G106+G107+G108+G109+G110+G111+G112+G113+G114+G115+G116+G117+G118+G119+G120+G121+G122+G123+G124+G125))</f>
        <v>11.215743440233236</v>
      </c>
      <c r="Q125" s="50">
        <f>SUM((L102+L103+L104+L105+L106+L107+L108+L109+L110+L111+L112+L113+L114+L115+L116+L117+L118+L119+L120+L121+L122+L123+L124+L125)/(K102+K103+K104+K105+K106+K107+K108+K109+K110+K111+K112+K113+K114+K115+K116+K117+K118+K119+K120+K121+K122+K123+K124+K125))</f>
        <v>10.783292992643288</v>
      </c>
    </row>
    <row r="126" spans="1:17" ht="18" x14ac:dyDescent="0.25">
      <c r="A126" s="28"/>
      <c r="B126" s="12"/>
      <c r="C126" s="13"/>
      <c r="D126" s="13"/>
      <c r="E126" s="13"/>
      <c r="F126" s="13"/>
      <c r="G126" s="13"/>
      <c r="H126" s="13"/>
      <c r="I126" s="13"/>
      <c r="J126" s="13"/>
      <c r="K126" s="11">
        <f t="shared" si="21"/>
        <v>0</v>
      </c>
      <c r="L126" s="11">
        <f t="shared" si="22"/>
        <v>0</v>
      </c>
      <c r="M126" s="51" t="e">
        <f t="shared" si="23"/>
        <v>#DIV/0!</v>
      </c>
      <c r="N126" s="51" t="e">
        <f t="shared" si="26"/>
        <v>#DIV/0!</v>
      </c>
      <c r="O126" s="51" t="e">
        <f t="shared" si="24"/>
        <v>#DIV/0!</v>
      </c>
      <c r="P126" s="49">
        <f>SUM((D103+D104+D105+D106+D107+D108+D109+D110+D111+D112+D113+D114+D115+D116+D117+D118+D119+D120+D121+D122+D123+D124+D125+D126+H103+H104+H105+H106+H107+H108+H109+H110+H111+H112+H113+H114+H115+H116+H117+H118+H119+H120+H121+H122+H123+H124+H125+H126)/(C103+C104+C105+C106+C107+C108+C109+C110+C111+C112+C113+C114+C115+C116+C117+C118+C119+C120+C121+C122+C123+C124+C125+C126+G103+G104+G105+G106+G107+G108+G109+G110+G111+G112+G113+G114+G115+G116+G117+G118+G119+G120+G121+G122+G123+G124+G125+G126))</f>
        <v>11.215743440233236</v>
      </c>
      <c r="Q126" s="50">
        <f>SUM((L102+L103+L104+L105+L106+L107+L108+L109+L110+L111+L112+L113+L114+L115+L116+L117+L118+L119+L120+L121+L122+L123+L124+L125+L126)/(K102+K103+K104+K105+K106+K107+K108+K109+K110+K111+K112+K113+K114+K115+K116+K117+K118+K119+K120+K121+K122+K123+K124+K125+K126))</f>
        <v>10.783292992643288</v>
      </c>
    </row>
    <row r="127" spans="1:17" ht="18" x14ac:dyDescent="0.25">
      <c r="A127" s="28"/>
      <c r="B127" s="12"/>
      <c r="C127" s="13"/>
      <c r="D127" s="13"/>
      <c r="E127" s="13"/>
      <c r="F127" s="13"/>
      <c r="G127" s="13"/>
      <c r="H127" s="13"/>
      <c r="I127" s="13"/>
      <c r="J127" s="13"/>
      <c r="K127" s="11">
        <f t="shared" si="21"/>
        <v>0</v>
      </c>
      <c r="L127" s="11">
        <f t="shared" si="22"/>
        <v>0</v>
      </c>
      <c r="M127" s="51" t="e">
        <f t="shared" si="23"/>
        <v>#DIV/0!</v>
      </c>
      <c r="N127" s="51" t="e">
        <f t="shared" si="26"/>
        <v>#DIV/0!</v>
      </c>
      <c r="O127" s="51" t="e">
        <f t="shared" si="24"/>
        <v>#DIV/0!</v>
      </c>
      <c r="P127" s="49">
        <f>SUM((D103+D104+D105+D106+D107+D108+D109+D110+D111+D112+D113+D114+D115+D116+D117+D118+D119+D120+D121+D122+D123+D124+D125+D126+D127+H103+H104+H105+H106+H107+H108+H109+H110+H111+H112+H113+H114+H115+H116+H117+H118+H119+H120+H121+H122+H123+H124+H125+H126+H127)/(C103+C104+C105+C106+C107+C108+C109+C110+C111+C112+C113+C114+C115+C116+C117+C118+C119+C120+C121+C122+C123+C124+C125+C126+C127+G103+G104+G105+G106+G107+G108+G109+G110+G111+G112+G113+G114+G115+G116+G117+G118+G119+G120+G121+G122+G123+G124+G125+G126+G127))</f>
        <v>11.215743440233236</v>
      </c>
      <c r="Q127" s="50">
        <f>SUM((L102+L103+L104+L105+L106+L107+L108+L109+L110+L111+L112+L113+L114+L115+L116+L117+L118+L119+L120+L121+L122+L123+L124+L125+L126+L127)/(K102+K103+K104+K105+K106+K107+K108+K109+K110+K111+K112+K113+K114+K115+K116+K117+K118+K119+K120+K121+K122+K123+K124+K125+K126+K127))</f>
        <v>10.783292992643288</v>
      </c>
    </row>
    <row r="128" spans="1:17" ht="18" x14ac:dyDescent="0.25">
      <c r="A128" s="28"/>
      <c r="B128" s="15"/>
      <c r="C128" s="13"/>
      <c r="D128" s="13"/>
      <c r="E128" s="13"/>
      <c r="F128" s="13"/>
      <c r="G128" s="13"/>
      <c r="H128" s="13"/>
      <c r="I128" s="13"/>
      <c r="J128" s="13"/>
      <c r="K128" s="11">
        <f t="shared" si="21"/>
        <v>0</v>
      </c>
      <c r="L128" s="11">
        <f t="shared" si="22"/>
        <v>0</v>
      </c>
      <c r="M128" s="51" t="e">
        <f t="shared" si="23"/>
        <v>#DIV/0!</v>
      </c>
      <c r="N128" s="51" t="e">
        <f t="shared" si="26"/>
        <v>#DIV/0!</v>
      </c>
      <c r="O128" s="51" t="e">
        <f t="shared" si="24"/>
        <v>#DIV/0!</v>
      </c>
      <c r="P128" s="49">
        <f>SUM((D103+D104+D105+D106+D107+D108+D109+D110+D111+D112+D113+D114+D115+D116+D117+D118+D119+D120+D121+D122+D123+D124+D125+D126+D127+D128+H103+H104+H105+H106+H107+H108+H109+H110+H111+H112+H113+H114+H115+H116+H117+H118+H119+H120+H121+H122+H123+H124+H125+H126+H127+H128)/(C103+C104+C105+C106+C107+C108+C109+C110+C111+C112+C113+C114+C115+C116+C117+C118+C119+C120+C121+C122+C123+C124+C125+C126+C127+C128+G103+G104+G105+G106+G107+G108+G109+G110+G111+G112+G113+G114+G115+G116+G117+G118+G119+G120+G121+G122+G123+G124+G125+G126+G127+G128))</f>
        <v>11.215743440233236</v>
      </c>
      <c r="Q128" s="50">
        <f>SUM((L102+L103+L104+L105+L106+L107+L108+L109+L110+L111+L112+L113+L114+L115+L116+L117+L118+L119+L120+L121+L122+L123+L124+L125+L126+L127+L128)/(K102+K103+K104+K105+K106+K107+K108+K109+K110+K111+K112+K113+K114+K115+K116+K117+K118+K119+K120+K121+K122+K123+K124+K125+K126+K127+K128))</f>
        <v>10.783292992643288</v>
      </c>
    </row>
    <row r="129" spans="1:17" ht="18" x14ac:dyDescent="0.25">
      <c r="A129" s="5"/>
      <c r="B129" s="15"/>
      <c r="C129" s="13"/>
      <c r="D129" s="13"/>
      <c r="E129" s="13"/>
      <c r="F129" s="13"/>
      <c r="G129" s="13"/>
      <c r="H129" s="13"/>
      <c r="I129" s="13"/>
      <c r="J129" s="13"/>
      <c r="K129" s="11">
        <f t="shared" si="21"/>
        <v>0</v>
      </c>
      <c r="L129" s="11">
        <f t="shared" si="22"/>
        <v>0</v>
      </c>
      <c r="M129" s="51" t="e">
        <f t="shared" si="23"/>
        <v>#DIV/0!</v>
      </c>
      <c r="N129" s="51" t="e">
        <f t="shared" si="26"/>
        <v>#DIV/0!</v>
      </c>
      <c r="O129" s="51" t="e">
        <f t="shared" si="24"/>
        <v>#DIV/0!</v>
      </c>
      <c r="P129" s="49">
        <f>SUM((D103+D104+D105+D106+D107+D108+D109+D110+D111+D112+D113+D114+D115+D116+D117+D118+D119+D120+D121+D122+D123+D124+D125+D126+D127+D128+D129+H103+H104+H105+H106+H107+H108+H109+H110+H111+H112+H113+H114+H115+H116+H117+H118+H119+H120+H121+H122+H123+H124+H125+H126+H127+H128+H129)/(C103+C104+C105+C106+C107+C108+C109+C110+C111+C112+C113+C114+C115+C116+C117+C118+C119+C120+C121+C122+C123+C124+C125+C126+C127+C128+C129+G103+G104+G105+G106+G107+G108+G109+G110+G111+G112+G113+G114+G115+G116+G117+G118+G119+G120+G121+G122+G123+G124+G125+G126+G127+G128+G129))</f>
        <v>11.215743440233236</v>
      </c>
      <c r="Q129" s="50">
        <f>SUM((L102+L103+L104+L105+L106+L107+L108+L109+L110+L111+L112+L113+L114+L115+L116+L117+L118+L119+L120+L121+L122+L123+L124+L125+L126+L127+L128+L129)/(K102+K103+K104+K105+K106+K107+K108+K109+K110+K111+K112+K113+K114+K115+K116+K117+K118+K119+K120+K121+K122+K123+K124+K125+K126+K127+K128+K129))</f>
        <v>10.783292992643288</v>
      </c>
    </row>
    <row r="130" spans="1:17" ht="18" x14ac:dyDescent="0.25">
      <c r="A130" s="5"/>
      <c r="B130" s="8"/>
      <c r="C130" s="14"/>
      <c r="D130" s="14"/>
      <c r="E130" s="14"/>
      <c r="F130" s="14"/>
      <c r="G130" s="14"/>
      <c r="H130" s="14"/>
      <c r="I130" s="14"/>
      <c r="J130" s="14"/>
      <c r="K130" s="8"/>
      <c r="L130" s="8"/>
      <c r="M130" s="46"/>
      <c r="N130" s="46"/>
      <c r="O130" s="46"/>
      <c r="P130" s="46"/>
      <c r="Q130" s="48"/>
    </row>
    <row r="131" spans="1:17" ht="18.75" thickBot="1" x14ac:dyDescent="0.3">
      <c r="A131" s="5"/>
      <c r="B131" s="8"/>
      <c r="C131" s="14"/>
      <c r="D131" s="14"/>
      <c r="E131" s="14"/>
      <c r="F131" s="14"/>
      <c r="G131" s="14"/>
      <c r="H131" s="14"/>
      <c r="I131" s="14"/>
      <c r="J131" s="14"/>
      <c r="K131" s="8"/>
      <c r="L131" s="8"/>
      <c r="M131" s="46"/>
      <c r="N131" s="46"/>
      <c r="O131" s="46"/>
      <c r="P131" s="46"/>
      <c r="Q131" s="48"/>
    </row>
    <row r="132" spans="1:17" ht="19.5" thickTop="1" thickBot="1" x14ac:dyDescent="0.3">
      <c r="A132" s="17" t="s">
        <v>18</v>
      </c>
      <c r="B132" s="19"/>
      <c r="C132" s="70">
        <f>Q129</f>
        <v>10.783292992643288</v>
      </c>
      <c r="D132" s="20"/>
      <c r="E132" s="20">
        <f>COUNTA(E103:E129)</f>
        <v>1</v>
      </c>
      <c r="F132" s="20">
        <f t="shared" ref="F132:J132" si="27">COUNTA(F103:F129)</f>
        <v>4</v>
      </c>
      <c r="G132" s="20"/>
      <c r="H132" s="20"/>
      <c r="I132" s="20">
        <f t="shared" si="27"/>
        <v>3</v>
      </c>
      <c r="J132" s="20">
        <f t="shared" si="27"/>
        <v>2</v>
      </c>
      <c r="K132" s="68">
        <f>SUM(K102:K129)</f>
        <v>403.21634615384619</v>
      </c>
      <c r="L132" s="68">
        <f>SUM(L102:L129)</f>
        <v>4348</v>
      </c>
      <c r="M132" s="52"/>
      <c r="N132" s="52"/>
      <c r="O132" s="53"/>
      <c r="P132" s="53"/>
      <c r="Q132" s="48"/>
    </row>
    <row r="133" spans="1:17" ht="18" x14ac:dyDescent="0.25">
      <c r="A133" s="5"/>
      <c r="B133" s="28"/>
      <c r="C133" s="16"/>
      <c r="D133" s="16"/>
      <c r="E133" s="16"/>
      <c r="F133" s="16"/>
      <c r="G133" s="16"/>
      <c r="H133" s="16"/>
      <c r="I133" s="16"/>
      <c r="J133" s="16"/>
      <c r="K133" s="5"/>
      <c r="L133" s="5"/>
      <c r="M133" s="48"/>
      <c r="N133" s="48"/>
      <c r="O133" s="48"/>
      <c r="P133" s="48"/>
      <c r="Q133" s="48"/>
    </row>
    <row r="134" spans="1:17" ht="18" x14ac:dyDescent="0.25">
      <c r="A134" s="28" t="s">
        <v>82</v>
      </c>
      <c r="B134" s="28"/>
      <c r="C134" s="16"/>
      <c r="D134" s="16"/>
      <c r="E134" s="16"/>
      <c r="F134" s="16"/>
      <c r="G134" s="16"/>
      <c r="H134" s="16"/>
      <c r="I134" s="16"/>
      <c r="J134" s="16"/>
      <c r="K134" s="5"/>
      <c r="L134" s="5"/>
      <c r="M134" s="48"/>
      <c r="N134" s="48"/>
      <c r="O134" s="48"/>
      <c r="P134" s="48"/>
      <c r="Q134" s="48"/>
    </row>
    <row r="135" spans="1:17" ht="18" x14ac:dyDescent="0.25">
      <c r="A135" s="5"/>
      <c r="B135" s="9" t="s">
        <v>16</v>
      </c>
      <c r="C135" s="55">
        <f>SUM(D135/9.17)</f>
        <v>54.634678298800438</v>
      </c>
      <c r="D135" s="10">
        <v>501</v>
      </c>
      <c r="E135" s="10"/>
      <c r="F135" s="10"/>
      <c r="G135" s="10"/>
      <c r="H135" s="10"/>
      <c r="I135" s="10"/>
      <c r="J135" s="10"/>
      <c r="K135" s="56">
        <f>C135</f>
        <v>54.634678298800438</v>
      </c>
      <c r="L135" s="11">
        <v>501</v>
      </c>
      <c r="M135" s="49">
        <f>SUM(D135/C135)</f>
        <v>9.17</v>
      </c>
      <c r="N135" s="46" t="e">
        <f>SUM(H135/G135)</f>
        <v>#DIV/0!</v>
      </c>
      <c r="O135" s="49">
        <f>SUM(L135/K135)</f>
        <v>9.17</v>
      </c>
      <c r="P135" s="49">
        <f>SUM((D135+H135)/(C135+G135))</f>
        <v>9.17</v>
      </c>
      <c r="Q135" s="50">
        <f>SUM(L135/K135)</f>
        <v>9.17</v>
      </c>
    </row>
    <row r="136" spans="1:17" ht="18" x14ac:dyDescent="0.25">
      <c r="A136" s="5"/>
      <c r="B136" s="12">
        <v>46282</v>
      </c>
      <c r="C136" s="13"/>
      <c r="D136" s="13"/>
      <c r="E136" s="13"/>
      <c r="F136" s="13"/>
      <c r="G136" s="13">
        <v>30</v>
      </c>
      <c r="H136" s="13">
        <v>297</v>
      </c>
      <c r="I136" s="13"/>
      <c r="J136" s="13" t="s">
        <v>17</v>
      </c>
      <c r="K136" s="11">
        <f>SUM(C136+G136)</f>
        <v>30</v>
      </c>
      <c r="L136" s="11">
        <f>SUM(D136+H136)</f>
        <v>297</v>
      </c>
      <c r="M136" s="49" t="e">
        <f>SUM(D136/C136)</f>
        <v>#DIV/0!</v>
      </c>
      <c r="N136" s="49">
        <f>SUM(H136/G136)</f>
        <v>9.9</v>
      </c>
      <c r="O136" s="49">
        <f>SUM(L136/K136)</f>
        <v>9.9</v>
      </c>
      <c r="P136" s="49">
        <f>SUM((D136+H136)/(C136+G136))</f>
        <v>9.9</v>
      </c>
      <c r="Q136" s="50">
        <f>SUM((L135+L136)/(K135+K136))</f>
        <v>9.4287591805179751</v>
      </c>
    </row>
    <row r="137" spans="1:17" ht="18" x14ac:dyDescent="0.25">
      <c r="A137" s="5"/>
      <c r="B137" s="12">
        <f>SUM(B136+7)</f>
        <v>46289</v>
      </c>
      <c r="C137" s="13">
        <v>72</v>
      </c>
      <c r="D137" s="13">
        <v>554</v>
      </c>
      <c r="E137" s="13"/>
      <c r="F137" s="13" t="s">
        <v>17</v>
      </c>
      <c r="G137" s="13"/>
      <c r="H137" s="13"/>
      <c r="I137" s="13"/>
      <c r="J137" s="13"/>
      <c r="K137" s="11">
        <f t="shared" ref="K137:K162" si="28">SUM(C137+G137)</f>
        <v>72</v>
      </c>
      <c r="L137" s="11">
        <f t="shared" ref="L137:L162" si="29">SUM(D137+H137)</f>
        <v>554</v>
      </c>
      <c r="M137" s="49">
        <f t="shared" ref="M137:M162" si="30">SUM(D137/C137)</f>
        <v>7.6944444444444446</v>
      </c>
      <c r="N137" s="49" t="e">
        <f>SUM(H137/G137)</f>
        <v>#DIV/0!</v>
      </c>
      <c r="O137" s="49">
        <f t="shared" ref="O137:O162" si="31">SUM(L137/K137)</f>
        <v>7.6944444444444446</v>
      </c>
      <c r="P137" s="49">
        <f>SUM((D136+D137+H136+H137)/(C136+C137+G136+G137))</f>
        <v>8.3431372549019613</v>
      </c>
      <c r="Q137" s="50">
        <f>SUM((L135+L136+L137)/(K135+K136+K137))</f>
        <v>8.6315496330952275</v>
      </c>
    </row>
    <row r="138" spans="1:17" ht="18" x14ac:dyDescent="0.25">
      <c r="A138" s="5"/>
      <c r="B138" s="12">
        <f t="shared" ref="B138:B153" si="32">SUM(B137+7)</f>
        <v>46296</v>
      </c>
      <c r="C138" s="13"/>
      <c r="D138" s="13"/>
      <c r="E138" s="13"/>
      <c r="F138" s="13"/>
      <c r="G138" s="13"/>
      <c r="H138" s="13"/>
      <c r="I138" s="13"/>
      <c r="J138" s="13"/>
      <c r="K138" s="11">
        <f t="shared" si="28"/>
        <v>0</v>
      </c>
      <c r="L138" s="11">
        <f t="shared" si="29"/>
        <v>0</v>
      </c>
      <c r="M138" s="51" t="e">
        <f t="shared" si="30"/>
        <v>#DIV/0!</v>
      </c>
      <c r="N138" s="51" t="e">
        <f t="shared" ref="N138:N162" si="33">SUM(H138/G138)</f>
        <v>#DIV/0!</v>
      </c>
      <c r="O138" s="51" t="e">
        <f t="shared" si="31"/>
        <v>#DIV/0!</v>
      </c>
      <c r="P138" s="49">
        <f>SUM((D136+D137+D138+H136+H137+H138)/(C136+C137+C138+G136+G137+G138))</f>
        <v>8.3431372549019613</v>
      </c>
      <c r="Q138" s="50">
        <f>SUM((L135+L136+L137+L138)/(K135+K136+K137+K138))</f>
        <v>8.6315496330952275</v>
      </c>
    </row>
    <row r="139" spans="1:17" ht="18" x14ac:dyDescent="0.25">
      <c r="A139" s="5"/>
      <c r="B139" s="12">
        <f t="shared" si="32"/>
        <v>46303</v>
      </c>
      <c r="C139" s="13"/>
      <c r="D139" s="13"/>
      <c r="E139" s="13"/>
      <c r="F139" s="13"/>
      <c r="G139" s="13"/>
      <c r="H139" s="13"/>
      <c r="I139" s="13"/>
      <c r="J139" s="13"/>
      <c r="K139" s="11">
        <f t="shared" si="28"/>
        <v>0</v>
      </c>
      <c r="L139" s="11">
        <f t="shared" si="29"/>
        <v>0</v>
      </c>
      <c r="M139" s="51" t="e">
        <f t="shared" si="30"/>
        <v>#DIV/0!</v>
      </c>
      <c r="N139" s="51" t="e">
        <f t="shared" si="33"/>
        <v>#DIV/0!</v>
      </c>
      <c r="O139" s="51" t="e">
        <f t="shared" si="31"/>
        <v>#DIV/0!</v>
      </c>
      <c r="P139" s="49">
        <f>SUM((D136+D137+D138+D139+H136+H137+H138+H139)/(C136+C137+C138+C139+G136+G137+G138+G139))</f>
        <v>8.3431372549019613</v>
      </c>
      <c r="Q139" s="50">
        <f>SUM((L135+L136+L137+L138+L139)/(K135+K136+K137+K138+K139))</f>
        <v>8.6315496330952275</v>
      </c>
    </row>
    <row r="140" spans="1:17" ht="18" x14ac:dyDescent="0.25">
      <c r="A140" s="5"/>
      <c r="B140" s="12">
        <f t="shared" si="32"/>
        <v>46310</v>
      </c>
      <c r="C140" s="13">
        <v>33</v>
      </c>
      <c r="D140" s="13">
        <v>334</v>
      </c>
      <c r="E140" s="13"/>
      <c r="F140" s="13" t="s">
        <v>17</v>
      </c>
      <c r="G140" s="13"/>
      <c r="H140" s="13"/>
      <c r="I140" s="13"/>
      <c r="J140" s="13"/>
      <c r="K140" s="11">
        <f t="shared" si="28"/>
        <v>33</v>
      </c>
      <c r="L140" s="11">
        <f t="shared" si="29"/>
        <v>334</v>
      </c>
      <c r="M140" s="51">
        <f t="shared" si="30"/>
        <v>10.121212121212121</v>
      </c>
      <c r="N140" s="51" t="e">
        <f t="shared" si="33"/>
        <v>#DIV/0!</v>
      </c>
      <c r="O140" s="51">
        <f t="shared" si="31"/>
        <v>10.121212121212121</v>
      </c>
      <c r="P140" s="49">
        <f>SUM((D136+D137+D138+D139+D140+H136+H137+H138+H139+H140)/(C136+C137+C138+C139+C140+G136+G137+G138+G139+G140))</f>
        <v>8.7777777777777786</v>
      </c>
      <c r="Q140" s="50">
        <f>SUM((L135+L136+L137+L138+L139+L140)/(K135+K136+K137+K138+K139+K140))</f>
        <v>8.8907789183127743</v>
      </c>
    </row>
    <row r="141" spans="1:17" ht="18" x14ac:dyDescent="0.25">
      <c r="A141" s="5"/>
      <c r="B141" s="12">
        <f t="shared" si="32"/>
        <v>46317</v>
      </c>
      <c r="C141" s="13">
        <v>48</v>
      </c>
      <c r="D141" s="13">
        <v>485</v>
      </c>
      <c r="E141" s="13"/>
      <c r="F141" s="13" t="s">
        <v>17</v>
      </c>
      <c r="G141" s="13"/>
      <c r="H141" s="13"/>
      <c r="I141" s="13"/>
      <c r="J141" s="13"/>
      <c r="K141" s="11">
        <f t="shared" si="28"/>
        <v>48</v>
      </c>
      <c r="L141" s="11">
        <f t="shared" si="29"/>
        <v>485</v>
      </c>
      <c r="M141" s="51">
        <f t="shared" si="30"/>
        <v>10.104166666666666</v>
      </c>
      <c r="N141" s="51" t="e">
        <f t="shared" si="33"/>
        <v>#DIV/0!</v>
      </c>
      <c r="O141" s="51">
        <f t="shared" si="31"/>
        <v>10.104166666666666</v>
      </c>
      <c r="P141" s="49">
        <f>SUM((D136+D137+D138+D139+D140+D141+H136+H137+H138+H139+H140+H141)/(C136+C137+C138+C139+C140+C141+G136+G137+G138+G139+G140+G141))</f>
        <v>9.1256830601092904</v>
      </c>
      <c r="Q141" s="50">
        <f>SUM((L135+L136+L137+L138+L139+L140+L141)/(K135+K136+K137+K138+K139+K140+K141))</f>
        <v>9.1358719844340115</v>
      </c>
    </row>
    <row r="142" spans="1:17" ht="18" x14ac:dyDescent="0.25">
      <c r="A142" s="5"/>
      <c r="B142" s="12">
        <f t="shared" si="32"/>
        <v>46324</v>
      </c>
      <c r="C142" s="13"/>
      <c r="D142" s="13"/>
      <c r="E142" s="13"/>
      <c r="F142" s="13"/>
      <c r="G142" s="13"/>
      <c r="H142" s="13"/>
      <c r="I142" s="13"/>
      <c r="J142" s="13"/>
      <c r="K142" s="11">
        <f t="shared" si="28"/>
        <v>0</v>
      </c>
      <c r="L142" s="11">
        <f t="shared" si="29"/>
        <v>0</v>
      </c>
      <c r="M142" s="51" t="e">
        <f t="shared" si="30"/>
        <v>#DIV/0!</v>
      </c>
      <c r="N142" s="51" t="e">
        <f t="shared" si="33"/>
        <v>#DIV/0!</v>
      </c>
      <c r="O142" s="51" t="e">
        <f t="shared" si="31"/>
        <v>#DIV/0!</v>
      </c>
      <c r="P142" s="49">
        <f>SUM((D136+D137+D138+D139+D140+D141+D142+H136+H137+H138+H139+H140+H141+H142)/(C136+C137+C138+C139+C140+C141+C142+G136+G137+G138+G139+G140+G141+G142))</f>
        <v>9.1256830601092904</v>
      </c>
      <c r="Q142" s="50">
        <f>SUM((L135+L136+L137+L138+L139+L140+L141+L142)/(K135+K136+K137+K138+K139+K140+K141+K142))</f>
        <v>9.1358719844340115</v>
      </c>
    </row>
    <row r="143" spans="1:17" ht="18" x14ac:dyDescent="0.25">
      <c r="A143" s="5"/>
      <c r="B143" s="12">
        <f t="shared" si="32"/>
        <v>46331</v>
      </c>
      <c r="C143" s="13"/>
      <c r="D143" s="13"/>
      <c r="E143" s="13"/>
      <c r="F143" s="13"/>
      <c r="G143" s="13"/>
      <c r="H143" s="13"/>
      <c r="I143" s="13"/>
      <c r="J143" s="13"/>
      <c r="K143" s="11">
        <f t="shared" si="28"/>
        <v>0</v>
      </c>
      <c r="L143" s="11">
        <f t="shared" si="29"/>
        <v>0</v>
      </c>
      <c r="M143" s="51" t="e">
        <f t="shared" si="30"/>
        <v>#DIV/0!</v>
      </c>
      <c r="N143" s="51" t="e">
        <f t="shared" si="33"/>
        <v>#DIV/0!</v>
      </c>
      <c r="O143" s="51" t="e">
        <f t="shared" si="31"/>
        <v>#DIV/0!</v>
      </c>
      <c r="P143" s="49">
        <f>SUM((D136+D137+D138+D139+D140+D141+D142+D143+H136+H137+H138+H139+H140+H141+H142+H143)/(C136+C137+C138+C139+C140+C141+C142+C143+G136+G137+G138+G139+G140+G141+G142+G143))</f>
        <v>9.1256830601092904</v>
      </c>
      <c r="Q143" s="50">
        <f>SUM((L135+L136+L137+L138+L139+L140+L141+L142+L143)/(K135+K136+K137+K138+K139+K140+K141+K142+K143))</f>
        <v>9.1358719844340115</v>
      </c>
    </row>
    <row r="144" spans="1:17" ht="18" x14ac:dyDescent="0.25">
      <c r="A144" s="5"/>
      <c r="B144" s="12">
        <f t="shared" si="32"/>
        <v>46338</v>
      </c>
      <c r="C144" s="13"/>
      <c r="D144" s="13"/>
      <c r="E144" s="13"/>
      <c r="F144" s="13"/>
      <c r="G144" s="13"/>
      <c r="H144" s="13"/>
      <c r="I144" s="13"/>
      <c r="J144" s="13"/>
      <c r="K144" s="11">
        <f t="shared" si="28"/>
        <v>0</v>
      </c>
      <c r="L144" s="11">
        <f t="shared" si="29"/>
        <v>0</v>
      </c>
      <c r="M144" s="51" t="e">
        <f t="shared" si="30"/>
        <v>#DIV/0!</v>
      </c>
      <c r="N144" s="51" t="e">
        <f t="shared" si="33"/>
        <v>#DIV/0!</v>
      </c>
      <c r="O144" s="51" t="e">
        <f t="shared" si="31"/>
        <v>#DIV/0!</v>
      </c>
      <c r="P144" s="49">
        <f>SUM((D136+D137+D138+D139+D140+D141+D142+D143+D144+H136+H137+H138+H139+H140+H141+H142+H143+H144)/(C136+C137+C138+C139+C140+C141+C142+C143+C144+G136+G137+G138+G139+G140+G141+G142+G143+G144))</f>
        <v>9.1256830601092904</v>
      </c>
      <c r="Q144" s="50">
        <f>SUM((L135+L136+L137+L138+L139+L140+L141+L142+L143+L144)/(K135+K136+K137+K138+K139+K140+K141+K142+K143+K144))</f>
        <v>9.1358719844340115</v>
      </c>
    </row>
    <row r="145" spans="1:17" ht="18" x14ac:dyDescent="0.25">
      <c r="A145" s="5"/>
      <c r="B145" s="12">
        <f t="shared" si="32"/>
        <v>46345</v>
      </c>
      <c r="C145" s="13"/>
      <c r="D145" s="13"/>
      <c r="E145" s="13"/>
      <c r="F145" s="13"/>
      <c r="G145" s="13"/>
      <c r="H145" s="13"/>
      <c r="I145" s="13"/>
      <c r="J145" s="13"/>
      <c r="K145" s="11">
        <f t="shared" si="28"/>
        <v>0</v>
      </c>
      <c r="L145" s="11">
        <f t="shared" si="29"/>
        <v>0</v>
      </c>
      <c r="M145" s="51" t="e">
        <f t="shared" si="30"/>
        <v>#DIV/0!</v>
      </c>
      <c r="N145" s="51" t="e">
        <f t="shared" si="33"/>
        <v>#DIV/0!</v>
      </c>
      <c r="O145" s="51" t="e">
        <f t="shared" si="31"/>
        <v>#DIV/0!</v>
      </c>
      <c r="P145" s="49">
        <f>SUM((D136+D137+D138+D139+D140+D141+D142+D143+D144+D145+H136+H137+H138+H139+H140+H141+H142+H143+H144+H145)/(C136+C137+C138+C139+C140+C141+C142+C143+C144+C145+G136+G137+G138+G139+G140+G141+G142+G143+G144+G145))</f>
        <v>9.1256830601092904</v>
      </c>
      <c r="Q145" s="50">
        <f>SUM((L135+L136+L137+L138+L139+L140+L141+L142+L143+L144+L145)/(K135+K136+K137+K138+K139+K140+K141+K142+K143+K144+K145))</f>
        <v>9.1358719844340115</v>
      </c>
    </row>
    <row r="146" spans="1:17" ht="18" x14ac:dyDescent="0.25">
      <c r="A146" s="5"/>
      <c r="B146" s="12">
        <f t="shared" si="32"/>
        <v>46352</v>
      </c>
      <c r="C146" s="13"/>
      <c r="D146" s="13"/>
      <c r="E146" s="13"/>
      <c r="F146" s="13"/>
      <c r="G146" s="13"/>
      <c r="H146" s="13"/>
      <c r="I146" s="13"/>
      <c r="J146" s="13"/>
      <c r="K146" s="11">
        <f t="shared" si="28"/>
        <v>0</v>
      </c>
      <c r="L146" s="11">
        <f t="shared" si="29"/>
        <v>0</v>
      </c>
      <c r="M146" s="51" t="e">
        <f t="shared" si="30"/>
        <v>#DIV/0!</v>
      </c>
      <c r="N146" s="51" t="e">
        <f t="shared" si="33"/>
        <v>#DIV/0!</v>
      </c>
      <c r="O146" s="51" t="e">
        <f t="shared" si="31"/>
        <v>#DIV/0!</v>
      </c>
      <c r="P146" s="49">
        <f>SUM((D136+D137+D138+D139+D140+D141+D142+D143+D144+D145+D146+H136+H137+H138+H139+H140+H141+H142+H143+H144+H145+H146)/(C136+C137+C138+C139+C140+C141+C142+C143+C144+C145+C146+G136+G137+G138+G139+G140+G141+G142+G143+G144+G145+G146))</f>
        <v>9.1256830601092904</v>
      </c>
      <c r="Q146" s="50">
        <f>SUM((L135+L136+L137+L138+L139+L140+L141+L142+L143+L144+L145+L146)/(K135+K136+K137+K138+K139+K140+K141+K142+K143+K144+K145+K146))</f>
        <v>9.1358719844340115</v>
      </c>
    </row>
    <row r="147" spans="1:17" ht="18" x14ac:dyDescent="0.25">
      <c r="A147" s="5"/>
      <c r="B147" s="12">
        <f t="shared" si="32"/>
        <v>46359</v>
      </c>
      <c r="C147" s="13"/>
      <c r="D147" s="13"/>
      <c r="E147" s="13"/>
      <c r="F147" s="13"/>
      <c r="G147" s="13"/>
      <c r="H147" s="13"/>
      <c r="I147" s="13"/>
      <c r="J147" s="13"/>
      <c r="K147" s="11">
        <f t="shared" si="28"/>
        <v>0</v>
      </c>
      <c r="L147" s="11">
        <f t="shared" si="29"/>
        <v>0</v>
      </c>
      <c r="M147" s="51" t="e">
        <f t="shared" si="30"/>
        <v>#DIV/0!</v>
      </c>
      <c r="N147" s="51" t="e">
        <f t="shared" si="33"/>
        <v>#DIV/0!</v>
      </c>
      <c r="O147" s="51" t="e">
        <f t="shared" si="31"/>
        <v>#DIV/0!</v>
      </c>
      <c r="P147" s="49">
        <f>SUM((D136+D137+D138+D139+D140+D141+D142+D143+D144+D145+D146+D147+H136+H137+H138+H139+H140+H141+H142+H143+H144+H145+H146+H147)/(C136+C137+C138+C139+C140+C141+C142+C143+C144+C145+C146+C147+G136+G137+G138+G139+G140+G141+G142+G143+G144+G145+G146+G147))</f>
        <v>9.1256830601092904</v>
      </c>
      <c r="Q147" s="50">
        <f>SUM((L135+L136+L137+L138+L139+L140+L141+L142+L143+L144+L145+L146+L147)/(K135+K136+K137+K138+K139+K140+K141+K142+K143+K144+K145+K146+K147))</f>
        <v>9.1358719844340115</v>
      </c>
    </row>
    <row r="148" spans="1:17" ht="18" x14ac:dyDescent="0.25">
      <c r="A148" s="5"/>
      <c r="B148" s="12">
        <f t="shared" si="32"/>
        <v>46366</v>
      </c>
      <c r="C148" s="13"/>
      <c r="D148" s="13"/>
      <c r="E148" s="13"/>
      <c r="F148" s="13"/>
      <c r="G148" s="13"/>
      <c r="H148" s="13"/>
      <c r="I148" s="13"/>
      <c r="J148" s="13"/>
      <c r="K148" s="11">
        <f t="shared" si="28"/>
        <v>0</v>
      </c>
      <c r="L148" s="11">
        <f t="shared" si="29"/>
        <v>0</v>
      </c>
      <c r="M148" s="51" t="e">
        <f t="shared" si="30"/>
        <v>#DIV/0!</v>
      </c>
      <c r="N148" s="51" t="e">
        <f t="shared" si="33"/>
        <v>#DIV/0!</v>
      </c>
      <c r="O148" s="51" t="e">
        <f t="shared" si="31"/>
        <v>#DIV/0!</v>
      </c>
      <c r="P148" s="49">
        <f>SUM((D136+D137+D138+D139+D140+D141+D142+D143+D144+D145+D146+D147+D148+H136+H137+H138+H139+H140+H141+H142+H143+H144+H145+H146+H147+H148)/(C136+C137+C138+C139+C140+C141+C142+C143+C144+C145+C146+C147+C148+G136+G137+G138+G139+G140+G141+G142+G143+G144+G145+G146+G147+G148))</f>
        <v>9.1256830601092904</v>
      </c>
      <c r="Q148" s="50">
        <f>SUM((L135+L136+L137+L138+L139+L140+L141+L142+L143+L144+L145+L146+L147+L148)/(K135+K136+K137+K138+K139+K140+K141+K142+K143+K144+K145+K146+K147+K148))</f>
        <v>9.1358719844340115</v>
      </c>
    </row>
    <row r="149" spans="1:17" ht="18" x14ac:dyDescent="0.25">
      <c r="A149" s="5"/>
      <c r="B149" s="12">
        <f t="shared" si="32"/>
        <v>46373</v>
      </c>
      <c r="C149" s="13"/>
      <c r="D149" s="13"/>
      <c r="E149" s="13"/>
      <c r="F149" s="13"/>
      <c r="G149" s="13"/>
      <c r="H149" s="13"/>
      <c r="I149" s="13"/>
      <c r="J149" s="13"/>
      <c r="K149" s="11">
        <f t="shared" si="28"/>
        <v>0</v>
      </c>
      <c r="L149" s="11">
        <f t="shared" si="29"/>
        <v>0</v>
      </c>
      <c r="M149" s="51" t="e">
        <f t="shared" si="30"/>
        <v>#DIV/0!</v>
      </c>
      <c r="N149" s="51" t="e">
        <f t="shared" si="33"/>
        <v>#DIV/0!</v>
      </c>
      <c r="O149" s="51" t="e">
        <f t="shared" si="31"/>
        <v>#DIV/0!</v>
      </c>
      <c r="P149" s="49">
        <f>SUM((D136+D137+D138+D139+D140+D141+D142+D143+D144+D145+D146+D147+D148+D149+H136+H137+H138+H139+H140+H141+H142+H143+H144+H145+H146+H147+H148+H149)/(C136+C137+C138+C139+C140+C141+C142+C143+C144+C145+C146+C147+C148+C149+G136+G137+G138+G139+G140+G141+G142+G143+G144+G145+G146+G147+G148+G149))</f>
        <v>9.1256830601092904</v>
      </c>
      <c r="Q149" s="50">
        <f>SUM((L135+L136+L137+L138+L139+L140+L141+L142+L143+L144+L145+L146+L147+L148+L149)/(K135+K136+K137+K138+K139+K140+K141+K142+K143+K144+K145+K146+K147+K148+K149))</f>
        <v>9.1358719844340115</v>
      </c>
    </row>
    <row r="150" spans="1:17" ht="18" x14ac:dyDescent="0.25">
      <c r="A150" s="5"/>
      <c r="B150" s="12">
        <f t="shared" si="32"/>
        <v>46380</v>
      </c>
      <c r="C150" s="13"/>
      <c r="D150" s="13"/>
      <c r="E150" s="13"/>
      <c r="F150" s="13"/>
      <c r="G150" s="13"/>
      <c r="H150" s="13"/>
      <c r="I150" s="13"/>
      <c r="J150" s="13"/>
      <c r="K150" s="11">
        <f t="shared" si="28"/>
        <v>0</v>
      </c>
      <c r="L150" s="11">
        <f t="shared" si="29"/>
        <v>0</v>
      </c>
      <c r="M150" s="51" t="e">
        <f t="shared" si="30"/>
        <v>#DIV/0!</v>
      </c>
      <c r="N150" s="51" t="e">
        <f t="shared" si="33"/>
        <v>#DIV/0!</v>
      </c>
      <c r="O150" s="51" t="e">
        <f t="shared" si="31"/>
        <v>#DIV/0!</v>
      </c>
      <c r="P150" s="49">
        <f>SUM((D136+D137+D138+D139+D140+D141+D142+D143+D144+D145+D146+D147+D148+D149+D150+H136+H137+H138+H139+H140+H141+H142+H143+H144+H145+H146+H147+H148+H149+H150)/(C136+C137+C138+C139+C140+C141+C142+C143+C144+C145+C146+C147+C148+C149+C150+G136+G137+G138+G139+G140+G141+G142+G143+G144+G145+G146+G147+G148+G149+G150))</f>
        <v>9.1256830601092904</v>
      </c>
      <c r="Q150" s="50">
        <f>SUM((L135+L136+L137+L138+L139+L140+L141+L142+L143+L144+L145+L146+L147+L148+L149+L150)/(K135+K136+K137+K138+K139+K140+K141+K142+K143+K144+K145+K146+K147+K148+K149+K150))</f>
        <v>9.1358719844340115</v>
      </c>
    </row>
    <row r="151" spans="1:17" ht="18" x14ac:dyDescent="0.25">
      <c r="A151" s="5"/>
      <c r="B151" s="12">
        <f t="shared" si="32"/>
        <v>46387</v>
      </c>
      <c r="C151" s="13"/>
      <c r="D151" s="13"/>
      <c r="E151" s="13"/>
      <c r="F151" s="13"/>
      <c r="G151" s="13"/>
      <c r="H151" s="13"/>
      <c r="I151" s="13"/>
      <c r="J151" s="13"/>
      <c r="K151" s="11">
        <f t="shared" si="28"/>
        <v>0</v>
      </c>
      <c r="L151" s="11">
        <f t="shared" si="29"/>
        <v>0</v>
      </c>
      <c r="M151" s="51" t="e">
        <f t="shared" si="30"/>
        <v>#DIV/0!</v>
      </c>
      <c r="N151" s="51" t="e">
        <f t="shared" si="33"/>
        <v>#DIV/0!</v>
      </c>
      <c r="O151" s="51" t="e">
        <f t="shared" si="31"/>
        <v>#DIV/0!</v>
      </c>
      <c r="P151" s="49">
        <f>SUM((D136+D137+D138+D139+D140+D141+D142+D143+D144+D145+D146+D147+D148+D149+D150+D151+H136+H137+H138+H139+H140+H141+H142+H143+H144+H145+H146+H147+H148+H149+H150+H151)/(C136+C137+C138+C139+C140+C141+C142+C143+C144+C145+C146+C147+C148+C149+C150+C151+G136+G137+G138+G139+G140+G141+G142+G143+G144+G145+G146+G147+G148+G149+G150+G151))</f>
        <v>9.1256830601092904</v>
      </c>
      <c r="Q151" s="50">
        <f>SUM((L135+L136+L137+L138+L139+L140+L141+L142+L143+L144+L145+L146+L147+L148+L149+L150+L151)/(K135+K136+K137+K138+K139+K140+K141+K142+K143+K144+K145+K146+K147+K148+K149+K150+K151))</f>
        <v>9.1358719844340115</v>
      </c>
    </row>
    <row r="152" spans="1:17" ht="18" x14ac:dyDescent="0.25">
      <c r="A152" s="5"/>
      <c r="B152" s="12">
        <f t="shared" si="32"/>
        <v>46394</v>
      </c>
      <c r="C152" s="13"/>
      <c r="D152" s="13"/>
      <c r="E152" s="13"/>
      <c r="F152" s="13"/>
      <c r="G152" s="13"/>
      <c r="H152" s="13"/>
      <c r="I152" s="13"/>
      <c r="J152" s="13"/>
      <c r="K152" s="11">
        <f t="shared" si="28"/>
        <v>0</v>
      </c>
      <c r="L152" s="11">
        <f t="shared" si="29"/>
        <v>0</v>
      </c>
      <c r="M152" s="51" t="e">
        <f t="shared" si="30"/>
        <v>#DIV/0!</v>
      </c>
      <c r="N152" s="51" t="e">
        <f t="shared" si="33"/>
        <v>#DIV/0!</v>
      </c>
      <c r="O152" s="51" t="e">
        <f t="shared" si="31"/>
        <v>#DIV/0!</v>
      </c>
      <c r="P152" s="49">
        <f>SUM((D136+D137+D138+D139+D140+D141+D142+D143+D144+D145+D146+D147+D148+D149+D150+D151+D152+H136+H137+H138+H139+H140+H141+H142+H143+H144+H145+H146+H147+H148+H149+H150+H151+H152)/(C136+C137+C138+C139+C140+C141+C142+C143+C144+C145+C146+C147+C148+C149+C150+C151+C152+G136+G137+G138+G139+G140+G141+G142+G143+G144+G145+G146+G147+G148+G149+G150+G151+G152))</f>
        <v>9.1256830601092904</v>
      </c>
      <c r="Q152" s="50">
        <f>SUM((L135+L136+L137+L138+L139+L140+L141+L142+L143+L144+L145+L146+L147+L148+L149+L150+L151+L152)/(K135+K136+K137+K138+K139+K140+K141+K142+K143+K144+K145+K146+K147+K148+K149+K150+K151+K152))</f>
        <v>9.1358719844340115</v>
      </c>
    </row>
    <row r="153" spans="1:17" ht="18" x14ac:dyDescent="0.25">
      <c r="A153" s="5"/>
      <c r="B153" s="12">
        <f t="shared" si="32"/>
        <v>46401</v>
      </c>
      <c r="C153" s="13"/>
      <c r="D153" s="13"/>
      <c r="E153" s="13"/>
      <c r="F153" s="13"/>
      <c r="G153" s="13"/>
      <c r="H153" s="13"/>
      <c r="I153" s="13"/>
      <c r="J153" s="13"/>
      <c r="K153" s="11">
        <f t="shared" si="28"/>
        <v>0</v>
      </c>
      <c r="L153" s="11">
        <f t="shared" si="29"/>
        <v>0</v>
      </c>
      <c r="M153" s="51" t="e">
        <f t="shared" si="30"/>
        <v>#DIV/0!</v>
      </c>
      <c r="N153" s="51" t="e">
        <f t="shared" si="33"/>
        <v>#DIV/0!</v>
      </c>
      <c r="O153" s="51" t="e">
        <f t="shared" si="31"/>
        <v>#DIV/0!</v>
      </c>
      <c r="P153" s="49">
        <f>SUM((D136+D137+D138+D139+D140+D141+D142+D143+D144+D145+D146+D147+D148+D149+D150+D151+D152+D153+H136+H137+H138+H139+H140+H141+H142+H143+H144+H145+H146+H147+H148+H149+H150+H151+H152+H153)/(C136+C137+C138+C139+C140+C141+C142+C143+C144+C145+C146+C147+C148+C149+C150+C151+C152+C153+G136+G137+G138+G139+G140+G141+G142+G143+G144+G145+G146+G147+G148+G149+G150+G151+G152+G153))</f>
        <v>9.1256830601092904</v>
      </c>
      <c r="Q153" s="50">
        <f>SUM((L135+L136+L137+L138+L139+L140+L141+L142+L143+L144+L145+L146+L147+L148+L149+L150+L151+L152+L153)/(K135+K136+K137+K138+K139+K140+K141+K142+K143+K144+K145+K146+K147+K148+K149+K150+K151+K152+K153))</f>
        <v>9.1358719844340115</v>
      </c>
    </row>
    <row r="154" spans="1:17" ht="18" x14ac:dyDescent="0.25">
      <c r="A154" s="5"/>
      <c r="B154" s="12">
        <f>SUM(B153+7)</f>
        <v>46408</v>
      </c>
      <c r="C154" s="13"/>
      <c r="D154" s="13"/>
      <c r="E154" s="13"/>
      <c r="F154" s="13"/>
      <c r="G154" s="13"/>
      <c r="H154" s="13"/>
      <c r="I154" s="13"/>
      <c r="J154" s="13"/>
      <c r="K154" s="11">
        <f t="shared" si="28"/>
        <v>0</v>
      </c>
      <c r="L154" s="11">
        <f t="shared" si="29"/>
        <v>0</v>
      </c>
      <c r="M154" s="51" t="e">
        <f t="shared" si="30"/>
        <v>#DIV/0!</v>
      </c>
      <c r="N154" s="51" t="e">
        <f t="shared" si="33"/>
        <v>#DIV/0!</v>
      </c>
      <c r="O154" s="51" t="e">
        <f t="shared" si="31"/>
        <v>#DIV/0!</v>
      </c>
      <c r="P154" s="49">
        <f>SUM((D136+D137+D138+D139+D140+D141+D142+D143+D144+D145+D146+D147+D148+D149+D150+D151+D152+D153+D154+H136+H137+H138+H139+H140+H141+H142+H143+H144+H145+H146+H147+H148+H149+H150+H151+H152+H153+H154)/(C136+C137+C138+C139+C140+C141+C142+C143+C144+C145+C146+C147+C148+C149+C150+C151+C152+C153+C154+G136+G137+G138+G139+G140+G141+G142+G143+G144+G145+G146+G147+G148+G149+G150+G151+G152+G153+G154))</f>
        <v>9.1256830601092904</v>
      </c>
      <c r="Q154" s="50">
        <f>SUM((L135+L136+L137+L138+L139+L140+L141+L142+L143+L144+L145+L146+L147+L148+L149+L150+L151+L152+L153+L154)/(K135+K136+K137+K138+K139+K140+K141+K142+K143+K144+K145+K146+K147+K148+K149+K150+K151+K152+K153+K154))</f>
        <v>9.1358719844340115</v>
      </c>
    </row>
    <row r="155" spans="1:17" ht="18" x14ac:dyDescent="0.25">
      <c r="A155" s="5"/>
      <c r="B155" s="12">
        <f>SUM(B154+7)</f>
        <v>46415</v>
      </c>
      <c r="C155" s="13"/>
      <c r="D155" s="13"/>
      <c r="E155" s="13"/>
      <c r="F155" s="13"/>
      <c r="G155" s="13"/>
      <c r="H155" s="13"/>
      <c r="I155" s="13"/>
      <c r="J155" s="13"/>
      <c r="K155" s="11">
        <f t="shared" si="28"/>
        <v>0</v>
      </c>
      <c r="L155" s="11">
        <f t="shared" si="29"/>
        <v>0</v>
      </c>
      <c r="M155" s="51" t="e">
        <f t="shared" si="30"/>
        <v>#DIV/0!</v>
      </c>
      <c r="N155" s="51" t="e">
        <f t="shared" si="33"/>
        <v>#DIV/0!</v>
      </c>
      <c r="O155" s="51" t="e">
        <f t="shared" si="31"/>
        <v>#DIV/0!</v>
      </c>
      <c r="P155" s="49">
        <f>SUM((D136+D137+D138+D139+D140+D141+D142+D143+D144+D145+D146+D147+D148+D149+D150+D151+D152+D153+D154+D155+H136+H137+H138+H139+H140+H141+H142+H143+H144+H145+H146+H147+H148+H149+H150+H151+H152+H153+H154+H155)/(C136+C137+C138+C139+C140+C141+C142+C143+C144+C145+C146+C147+C148+C149+C150+C151+C152+C153+C154+C155+G136+G137+G138+G139+G140+G141+G142+G143+G144+G145+G146+G147+G148+G149+G150+G151+G152+G153+G154+G155))</f>
        <v>9.1256830601092904</v>
      </c>
      <c r="Q155" s="50">
        <f>SUM((L135+L136+L137+L138+L139+L140+L141+L142+L143+L144+L145+L146+L147+L148+L149+L150+L151+L152+L153+L154+L155)/(K135+K136+K137+K138+K139+K140+K141+K142+K143+K144+K145+K146+K147+K148+K149+K150+K151+K152+K153+K154+K155))</f>
        <v>9.1358719844340115</v>
      </c>
    </row>
    <row r="156" spans="1:17" ht="18" x14ac:dyDescent="0.25">
      <c r="A156" s="5"/>
      <c r="B156" s="12"/>
      <c r="C156" s="13"/>
      <c r="D156" s="13"/>
      <c r="E156" s="13"/>
      <c r="F156" s="13"/>
      <c r="G156" s="13"/>
      <c r="H156" s="13"/>
      <c r="I156" s="13"/>
      <c r="J156" s="13"/>
      <c r="K156" s="11">
        <f t="shared" si="28"/>
        <v>0</v>
      </c>
      <c r="L156" s="11">
        <f t="shared" si="29"/>
        <v>0</v>
      </c>
      <c r="M156" s="51" t="e">
        <f t="shared" si="30"/>
        <v>#DIV/0!</v>
      </c>
      <c r="N156" s="51" t="e">
        <f t="shared" si="33"/>
        <v>#DIV/0!</v>
      </c>
      <c r="O156" s="51" t="e">
        <f t="shared" si="31"/>
        <v>#DIV/0!</v>
      </c>
      <c r="P156" s="49">
        <f>SUM((D136+D137+D138+D139+D140+D141+D142+D143+D144+D145+D146+D147+D148+D149+D150+D151+D152+D153+D154+D155+D156+H136+H137+H138+H139+H140+H141+H142+H143+H144+H145+H146+H147+H148+H149+H150+H151+H152+H153+H154+H155+H156)/(C136+C137+C138+C139+C140+C141+C142+C143+C144+C145+C146+C147+C148+C149+C150+C151+C152+C153+C154+C155+C156+G136+G137+G138+G139+G140+G141+G142+G143+G144+G145+G146+G147+G148+G149+G150+G151+G152+G153+G154+G155+G156))</f>
        <v>9.1256830601092904</v>
      </c>
      <c r="Q156" s="50">
        <f>SUM((L135+L136+L137+L138+L139+L140+L141+L142+L143+L144+L145+L146+L147+L148+L149+L150+L151+L152+L153+L154+L155+L156)/(K135+K136+K137+K138+K139+K140+K141+K142+K143+K144+K145+K146+K147+K148+K149+K150+K151+K152+K153+K154+K155+K156))</f>
        <v>9.1358719844340115</v>
      </c>
    </row>
    <row r="157" spans="1:17" ht="18" x14ac:dyDescent="0.25">
      <c r="A157" s="5"/>
      <c r="B157" s="12"/>
      <c r="C157" s="13"/>
      <c r="D157" s="13"/>
      <c r="E157" s="13"/>
      <c r="F157" s="13"/>
      <c r="G157" s="13"/>
      <c r="H157" s="13"/>
      <c r="I157" s="13"/>
      <c r="J157" s="13"/>
      <c r="K157" s="11">
        <f t="shared" si="28"/>
        <v>0</v>
      </c>
      <c r="L157" s="11">
        <f t="shared" si="29"/>
        <v>0</v>
      </c>
      <c r="M157" s="51" t="e">
        <f t="shared" si="30"/>
        <v>#DIV/0!</v>
      </c>
      <c r="N157" s="51" t="e">
        <f t="shared" si="33"/>
        <v>#DIV/0!</v>
      </c>
      <c r="O157" s="51" t="e">
        <f t="shared" si="31"/>
        <v>#DIV/0!</v>
      </c>
      <c r="P157" s="49">
        <f>SUM((D136+D137+D138+D139+D140+D141+D142+D143+D144+D145+D146+D147+D148+D149+D150+D151+D152+D153+D154+D155+D156+D157+H136+H137+H138+H139+H140+H141+H142+H143+H144+H145+H146+H147+H148+H149+H150+H151+H152+H153+H154+H155+H156+H157)/(C136+C137+C138+C139+C140+C141+C142+C143+C144+C145+C146+C147+C148+C149+C150+C151+C152+C153+C154+C155+C156+C157+G136+G137+G138+G139+G140+G141+G142+G143+G144+G145+G146+G147+G148+G149+G150+G151+G152+G153+G154+G155+G156+G157))</f>
        <v>9.1256830601092904</v>
      </c>
      <c r="Q157" s="50">
        <f>SUM((L135+L136+L137+L138+L139+L140+L141+L142+L143+L144+L145+L146+L147+L148+L149+L150+L151+L152+L153+L154+L155+L156+L157)/(K135+K136+K137+K138+K139+K140+K141+K142+K143+K144+K145+K146+K147+K148+K149+K150+K151+K152+K153+K154+K155+K156+K157))</f>
        <v>9.1358719844340115</v>
      </c>
    </row>
    <row r="158" spans="1:17" ht="18" x14ac:dyDescent="0.25">
      <c r="A158" s="5"/>
      <c r="B158" s="12"/>
      <c r="C158" s="13"/>
      <c r="D158" s="13"/>
      <c r="E158" s="13"/>
      <c r="F158" s="13"/>
      <c r="G158" s="13"/>
      <c r="H158" s="13"/>
      <c r="I158" s="13"/>
      <c r="J158" s="13"/>
      <c r="K158" s="11">
        <f t="shared" si="28"/>
        <v>0</v>
      </c>
      <c r="L158" s="11">
        <f t="shared" si="29"/>
        <v>0</v>
      </c>
      <c r="M158" s="51" t="e">
        <f t="shared" si="30"/>
        <v>#DIV/0!</v>
      </c>
      <c r="N158" s="51" t="e">
        <f t="shared" si="33"/>
        <v>#DIV/0!</v>
      </c>
      <c r="O158" s="51" t="e">
        <f t="shared" si="31"/>
        <v>#DIV/0!</v>
      </c>
      <c r="P158" s="49">
        <f>SUM((D136+D137+D138+D139+D140+D141+D142+D143+D144+D145+D146+D147+D148+D149+D150+D151+D152+D153+D154+D155+D156+D157+D158+H136+H137+H138+H139+H140+H141+H142+H143+H144+H145+H146+H147+H148+H149+H150+H151+H152+H153+H154+H155+H156+H157+H158)/(C136+C137+C138+C139+C140+C141+C142+C143+C144+C145+C146+C147+C148+C149+C150+C151+C152+C153+C154+C155+C156+C157+C158+G136+G137+G138+G139+G140+G141+G142+G143+G144+G145+G146+G147+G148+G149+G150+G151+G152+G153+G154+G155+G156+G157+G158))</f>
        <v>9.1256830601092904</v>
      </c>
      <c r="Q158" s="50">
        <f>SUM((L135+L136+L137+L138+L139+L140+L141+L142+L143+L144+L145+L146+L147+L148+L149+L150+L151+L152+L153+L154+L155+L156+L157+L158)/(K135+K136+K137+K138+K139+K140+K141+K142+K143+K144+K145+K146+K147+K148+K149+K150+K151+K152+K153+K154+K155+K156+K157+K158))</f>
        <v>9.1358719844340115</v>
      </c>
    </row>
    <row r="159" spans="1:17" ht="18" x14ac:dyDescent="0.25">
      <c r="A159" s="5"/>
      <c r="B159" s="12"/>
      <c r="C159" s="13"/>
      <c r="D159" s="13"/>
      <c r="E159" s="13"/>
      <c r="F159" s="13"/>
      <c r="G159" s="13"/>
      <c r="H159" s="13"/>
      <c r="I159" s="13"/>
      <c r="J159" s="13"/>
      <c r="K159" s="11">
        <f t="shared" si="28"/>
        <v>0</v>
      </c>
      <c r="L159" s="11">
        <f t="shared" si="29"/>
        <v>0</v>
      </c>
      <c r="M159" s="51" t="e">
        <f t="shared" si="30"/>
        <v>#DIV/0!</v>
      </c>
      <c r="N159" s="51" t="e">
        <f t="shared" si="33"/>
        <v>#DIV/0!</v>
      </c>
      <c r="O159" s="51" t="e">
        <f t="shared" si="31"/>
        <v>#DIV/0!</v>
      </c>
      <c r="P159" s="49">
        <f>SUM((D136+D137+D138+D139+D140+D141+D142+D143+D144+D145+D146+D147+D148+D149+D150+D151+D152+D153+D154+D155+D156+D157+D158+D159+H136+H137+H138+H139+H140+H141+H142+H143+H144+H145+H146+H147+H148+H149+H150+H151+H152+H153+H154+H155+H156+H157+H158+H159)/(C136+C137+C138+C139+C140+C141+C142+C143+C144+C145+C146+C147+C148+C149+C150+C151+C152+C153+C154+C155+C156+C157+C158+C159+G136+G137+G138+G139+G140+G141+G142+G143+G144+G145+G146+G147+G148+G149+G150+G151+G152+G153+G154+G155+G156+G157+G158+G159))</f>
        <v>9.1256830601092904</v>
      </c>
      <c r="Q159" s="50">
        <f>SUM((L135+L136+L137+L138+L139+L140+L141+L142+L143+L144+L145+L146+L147+L148+L149+L150+L151+L152+L153+L154+L155+L156+L157+L158+L159)/(K135+K136+K137+K138+K139+K140+K141+K142+K143+K144+K145+K146+K147+K148+K149+K150+K151+K152+K153+K154+K155+K156+K157+K158+K159))</f>
        <v>9.1358719844340115</v>
      </c>
    </row>
    <row r="160" spans="1:17" ht="18" x14ac:dyDescent="0.25">
      <c r="A160" s="5"/>
      <c r="B160" s="12"/>
      <c r="C160" s="13"/>
      <c r="D160" s="13"/>
      <c r="E160" s="13"/>
      <c r="F160" s="13"/>
      <c r="G160" s="13"/>
      <c r="H160" s="13"/>
      <c r="I160" s="13"/>
      <c r="J160" s="13"/>
      <c r="K160" s="11">
        <f t="shared" si="28"/>
        <v>0</v>
      </c>
      <c r="L160" s="11">
        <f t="shared" si="29"/>
        <v>0</v>
      </c>
      <c r="M160" s="51" t="e">
        <f t="shared" si="30"/>
        <v>#DIV/0!</v>
      </c>
      <c r="N160" s="51" t="e">
        <f t="shared" si="33"/>
        <v>#DIV/0!</v>
      </c>
      <c r="O160" s="51" t="e">
        <f t="shared" si="31"/>
        <v>#DIV/0!</v>
      </c>
      <c r="P160" s="49">
        <f>SUM((D136+D137+D138+D139+D140+D141+D142+D143+D144+D145+D146+D147+D148+D149+D150+D151+D152+D153+D154+D155+D156+D157+D158+D159+D160+H136+H137+H138+H139+H140+H141+H142+H143+H144+H145+H146+H147+H148+H149+H150+H151+H152+H153+H154+H155+H156+H157+H158+H159+H160)/(C136+C137+C138+C139+C140+C141+C142+C143+C144+C145+C146+C147+C148+C149+C150+C151+C152+C153+C154+C155+C156+C157+C158+C159+C160+G136+G137+G138+G139+G140+G141+G142+G143+G144+G145+G146+G147+G148+G149+G150+G151+G152+G153+G154+G155+G156+G157+G158+G159+G160))</f>
        <v>9.1256830601092904</v>
      </c>
      <c r="Q160" s="50">
        <f>SUM((L135+L136+L137+L138+L139+L140+L141+L142+L143+L144+L145+L146+L147+L148+L149+L150+L151+L152+L153+L154+L155+L156+L157+L158+L159+L160)/(K135+K136+K137+K138+K139+K140+K141+K142+K143+K144+K145+K146+K147+K148+K149+K150+K151+K152+K153+K154+K155+K156+K157+K158+K159+K160))</f>
        <v>9.1358719844340115</v>
      </c>
    </row>
    <row r="161" spans="1:17" ht="18" x14ac:dyDescent="0.25">
      <c r="A161" s="5"/>
      <c r="B161" s="15"/>
      <c r="C161" s="13"/>
      <c r="D161" s="13"/>
      <c r="E161" s="13"/>
      <c r="F161" s="13"/>
      <c r="G161" s="13"/>
      <c r="H161" s="13"/>
      <c r="I161" s="13"/>
      <c r="J161" s="13"/>
      <c r="K161" s="11">
        <f t="shared" si="28"/>
        <v>0</v>
      </c>
      <c r="L161" s="11">
        <f t="shared" si="29"/>
        <v>0</v>
      </c>
      <c r="M161" s="51" t="e">
        <f t="shared" si="30"/>
        <v>#DIV/0!</v>
      </c>
      <c r="N161" s="51" t="e">
        <f t="shared" si="33"/>
        <v>#DIV/0!</v>
      </c>
      <c r="O161" s="51" t="e">
        <f t="shared" si="31"/>
        <v>#DIV/0!</v>
      </c>
      <c r="P161" s="49">
        <f>SUM((D136+D137+D138+D139+D140+D141+D142+D143+D144+D145+D146+D147+D148+D149+D150+D151+D152+D153+D154+D155+D156+D157+D158+D159+D160+D161+H136+H137+H138+H139+H140+H141+H142+H143+H144+H145+H146+H147+H148+H149+H150+H151+H152+H153+H154+H155+H156+H157+H158+H159+H160+H161)/(C136+C137+C138+C139+C140+C141+C142+C143+C144+C145+C146+C147+C148+C149+C150+C151+C152+C153+C154+C155+C156+C157+C158+C159+C160+C161+G136+G137+G138+G139+G140+G141+G142+G143+G144+G145+G146+G147+G148+G149+G150+G151+G152+G153+G154+G155+G156+G157+G158+G159+G160+G161))</f>
        <v>9.1256830601092904</v>
      </c>
      <c r="Q161" s="50">
        <f>SUM((L135+L136+L137+L138+L139+L140+L141+L142+L143+L144+L145+L146+L147+L148+L149+L150+L151+L152+L153+L154+L155+L156+L157+L158+L159+L160+L161)/(K135+K136+K137+K138+K139+K140+K141+K142+K143+K144+K145+K146+K147+K148+K149+K150+K151+K152+K153+K154+K155+K156+K157+K158+K159+K160+K161))</f>
        <v>9.1358719844340115</v>
      </c>
    </row>
    <row r="162" spans="1:17" ht="18" x14ac:dyDescent="0.25">
      <c r="A162" s="5"/>
      <c r="B162" s="15"/>
      <c r="C162" s="13"/>
      <c r="D162" s="13"/>
      <c r="E162" s="13"/>
      <c r="F162" s="13"/>
      <c r="G162" s="13"/>
      <c r="H162" s="13"/>
      <c r="I162" s="13"/>
      <c r="J162" s="13"/>
      <c r="K162" s="11">
        <f t="shared" si="28"/>
        <v>0</v>
      </c>
      <c r="L162" s="11">
        <f t="shared" si="29"/>
        <v>0</v>
      </c>
      <c r="M162" s="51" t="e">
        <f t="shared" si="30"/>
        <v>#DIV/0!</v>
      </c>
      <c r="N162" s="51" t="e">
        <f t="shared" si="33"/>
        <v>#DIV/0!</v>
      </c>
      <c r="O162" s="51" t="e">
        <f t="shared" si="31"/>
        <v>#DIV/0!</v>
      </c>
      <c r="P162" s="49">
        <f>SUM((D136+D137+D138+D139+D140+D141+D142+D143+D144+D145+D146+D147+D148+D149+D150+D151+D152+D153+D154+D155+D156+D157+D158+D159+D160+D161+D162+H136+H137+H138+H139+H140+H141+H142+H143+H144+H145+H146+H147+H148+H149+H150+H151+H152+H153+H154+H155+H156+H157+H158+H159+H160+H161+H162)/(C136+C137+C138+C139+C140+C141+C142+C143+C144+C145+C146+C147+C148+C149+C150+C151+C152+C153+C154+C155+C156+C157+C158+C159+C160+C161+C162+G136+G137+G138+G139+G140+G141+G142+G143+G144+G145+G146+G147+G148+G149+G150+G151+G152+G153+G154+G155+G156+G157+G158+G159+G160+G161+G162))</f>
        <v>9.1256830601092904</v>
      </c>
      <c r="Q162" s="50">
        <f>SUM((L135+L136+L137+L138+L139+L140+L141+L142+L143+L144+L145+L146+L147+L148+L149+L150+L151+L152+L153+L154+L155+L156+L157+L158+L159+L160+L161+L162)/(K135+K136+K137+K138+K139+K140+K141+K142+K143+K144+K145+K146+K147+K148+K149+K150+K151+K152+K153+K154+K155+K156+K157+K158+K159+K160+K161+K162))</f>
        <v>9.1358719844340115</v>
      </c>
    </row>
    <row r="163" spans="1:17" ht="18" x14ac:dyDescent="0.25">
      <c r="A163" s="5"/>
      <c r="B163" s="8"/>
      <c r="C163" s="14"/>
      <c r="D163" s="14"/>
      <c r="E163" s="14"/>
      <c r="F163" s="14"/>
      <c r="G163" s="14"/>
      <c r="H163" s="14"/>
      <c r="I163" s="14"/>
      <c r="J163" s="14"/>
      <c r="K163" s="8"/>
      <c r="L163" s="8"/>
      <c r="M163" s="46"/>
      <c r="N163" s="46"/>
      <c r="O163" s="46"/>
      <c r="P163" s="46"/>
      <c r="Q163" s="48"/>
    </row>
    <row r="164" spans="1:17" ht="18.75" thickBot="1" x14ac:dyDescent="0.3">
      <c r="A164" s="5"/>
      <c r="B164" s="8"/>
      <c r="C164" s="14"/>
      <c r="D164" s="14"/>
      <c r="E164" s="14"/>
      <c r="F164" s="14"/>
      <c r="G164" s="14"/>
      <c r="H164" s="14"/>
      <c r="I164" s="14"/>
      <c r="J164" s="14"/>
      <c r="K164" s="8"/>
      <c r="L164" s="8"/>
      <c r="M164" s="46"/>
      <c r="N164" s="46"/>
      <c r="O164" s="46"/>
      <c r="P164" s="46"/>
      <c r="Q164" s="48"/>
    </row>
    <row r="165" spans="1:17" ht="19.5" thickTop="1" thickBot="1" x14ac:dyDescent="0.3">
      <c r="A165" s="17" t="s">
        <v>18</v>
      </c>
      <c r="B165" s="19"/>
      <c r="C165" s="70">
        <f>Q162</f>
        <v>9.1358719844340115</v>
      </c>
      <c r="D165" s="20"/>
      <c r="E165" s="20">
        <f>COUNTA(E136:E162)</f>
        <v>0</v>
      </c>
      <c r="F165" s="20">
        <f t="shared" ref="F165:J165" si="34">COUNTA(F136:F162)</f>
        <v>3</v>
      </c>
      <c r="G165" s="20"/>
      <c r="H165" s="20"/>
      <c r="I165" s="20">
        <f t="shared" si="34"/>
        <v>0</v>
      </c>
      <c r="J165" s="20">
        <f t="shared" si="34"/>
        <v>1</v>
      </c>
      <c r="K165" s="68">
        <f>SUM(K135:K162)</f>
        <v>237.63467829880045</v>
      </c>
      <c r="L165" s="68">
        <f>SUM(L135:L162)</f>
        <v>2171</v>
      </c>
      <c r="M165" s="52"/>
      <c r="N165" s="52"/>
      <c r="O165" s="53"/>
      <c r="P165" s="53"/>
      <c r="Q165" s="48"/>
    </row>
    <row r="166" spans="1:17" ht="18" x14ac:dyDescent="0.25">
      <c r="A166" s="5"/>
      <c r="B166" s="28"/>
      <c r="C166" s="23"/>
      <c r="D166" s="16"/>
      <c r="E166" s="16"/>
      <c r="F166" s="16"/>
      <c r="G166" s="24"/>
      <c r="H166" s="16"/>
      <c r="I166" s="16"/>
      <c r="J166" s="16"/>
      <c r="K166" s="5"/>
      <c r="L166" s="5"/>
      <c r="M166" s="48"/>
      <c r="N166" s="48"/>
      <c r="O166" s="48"/>
      <c r="P166" s="48"/>
      <c r="Q166" s="48"/>
    </row>
    <row r="167" spans="1:17" ht="18" x14ac:dyDescent="0.25">
      <c r="A167" s="5" t="s">
        <v>58</v>
      </c>
      <c r="B167" s="28"/>
      <c r="C167" s="23"/>
      <c r="D167" s="16"/>
      <c r="E167" s="16"/>
      <c r="F167" s="16"/>
      <c r="G167" s="24"/>
      <c r="H167" s="16"/>
      <c r="I167" s="16"/>
      <c r="J167" s="16"/>
      <c r="K167" s="5"/>
      <c r="L167" s="5"/>
      <c r="M167" s="48"/>
      <c r="N167" s="48"/>
      <c r="O167" s="48"/>
      <c r="P167" s="48"/>
      <c r="Q167" s="48"/>
    </row>
    <row r="168" spans="1:17" ht="18" x14ac:dyDescent="0.25">
      <c r="A168" s="5"/>
      <c r="B168" s="9" t="s">
        <v>16</v>
      </c>
      <c r="C168" s="55">
        <f>SUM(D168/11.41)</f>
        <v>43.908851884312007</v>
      </c>
      <c r="D168" s="10">
        <v>501</v>
      </c>
      <c r="E168" s="10"/>
      <c r="F168" s="10"/>
      <c r="G168" s="10"/>
      <c r="H168" s="10"/>
      <c r="I168" s="10"/>
      <c r="J168" s="10"/>
      <c r="K168" s="56">
        <f>C168</f>
        <v>43.908851884312007</v>
      </c>
      <c r="L168" s="11">
        <v>501</v>
      </c>
      <c r="M168" s="49">
        <f>SUM(D168/C168)</f>
        <v>11.41</v>
      </c>
      <c r="N168" s="46" t="e">
        <f>SUM(H168/G168)</f>
        <v>#DIV/0!</v>
      </c>
      <c r="O168" s="49">
        <f>SUM(L168/K168)</f>
        <v>11.41</v>
      </c>
      <c r="P168" s="49">
        <f>SUM((D168+H168)/(C168+G168))</f>
        <v>11.41</v>
      </c>
      <c r="Q168" s="50">
        <f>SUM(L168/K168)</f>
        <v>11.41</v>
      </c>
    </row>
    <row r="169" spans="1:17" ht="18" x14ac:dyDescent="0.25">
      <c r="A169" s="5"/>
      <c r="B169" s="12">
        <v>46282</v>
      </c>
      <c r="C169" s="13"/>
      <c r="D169" s="13"/>
      <c r="E169" s="13"/>
      <c r="F169" s="13"/>
      <c r="G169" s="13"/>
      <c r="H169" s="13"/>
      <c r="I169" s="13"/>
      <c r="J169" s="13"/>
      <c r="K169" s="11">
        <f>SUM(C169+G169)</f>
        <v>0</v>
      </c>
      <c r="L169" s="11">
        <f>SUM(D169+H169)</f>
        <v>0</v>
      </c>
      <c r="M169" s="49" t="e">
        <f>SUM(D169/C169)</f>
        <v>#DIV/0!</v>
      </c>
      <c r="N169" s="51" t="e">
        <f>SUM(H169/G169)</f>
        <v>#DIV/0!</v>
      </c>
      <c r="O169" s="49" t="e">
        <f>SUM(L169/K169)</f>
        <v>#DIV/0!</v>
      </c>
      <c r="P169" s="49" t="e">
        <f>SUM((D169+H169)/(C169+G169))</f>
        <v>#DIV/0!</v>
      </c>
      <c r="Q169" s="50">
        <f>SUM((L168+L169)/(K168+K169))</f>
        <v>11.41</v>
      </c>
    </row>
    <row r="170" spans="1:17" ht="18" x14ac:dyDescent="0.25">
      <c r="A170" s="5"/>
      <c r="B170" s="12">
        <f>SUM(B169+7)</f>
        <v>46289</v>
      </c>
      <c r="C170" s="13"/>
      <c r="D170" s="13"/>
      <c r="E170" s="13"/>
      <c r="F170" s="13"/>
      <c r="G170" s="13"/>
      <c r="H170" s="13"/>
      <c r="I170" s="13"/>
      <c r="J170" s="13"/>
      <c r="K170" s="11">
        <f t="shared" ref="K170:K195" si="35">SUM(C170+G170)</f>
        <v>0</v>
      </c>
      <c r="L170" s="11">
        <f t="shared" ref="L170:L195" si="36">SUM(D170+H170)</f>
        <v>0</v>
      </c>
      <c r="M170" s="51" t="e">
        <f t="shared" ref="M170:M195" si="37">SUM(D170/C170)</f>
        <v>#DIV/0!</v>
      </c>
      <c r="N170" s="49" t="e">
        <f>SUM(H170/G170)</f>
        <v>#DIV/0!</v>
      </c>
      <c r="O170" s="49" t="e">
        <f t="shared" ref="O170:O195" si="38">SUM(L170/K170)</f>
        <v>#DIV/0!</v>
      </c>
      <c r="P170" s="49" t="e">
        <f>SUM((D169+D170+H169+H170)/(C169+C170+G169+G170))</f>
        <v>#DIV/0!</v>
      </c>
      <c r="Q170" s="50">
        <f>SUM((L168+L169+L170)/(K168+K169+K170))</f>
        <v>11.41</v>
      </c>
    </row>
    <row r="171" spans="1:17" ht="18" x14ac:dyDescent="0.25">
      <c r="A171" s="5"/>
      <c r="B171" s="12">
        <f t="shared" ref="B171:B186" si="39">SUM(B170+7)</f>
        <v>46296</v>
      </c>
      <c r="C171" s="13"/>
      <c r="D171" s="13"/>
      <c r="E171" s="13"/>
      <c r="F171" s="13"/>
      <c r="G171" s="13"/>
      <c r="H171" s="13"/>
      <c r="I171" s="13"/>
      <c r="J171" s="13"/>
      <c r="K171" s="11">
        <f t="shared" si="35"/>
        <v>0</v>
      </c>
      <c r="L171" s="11">
        <f t="shared" si="36"/>
        <v>0</v>
      </c>
      <c r="M171" s="51" t="e">
        <f t="shared" si="37"/>
        <v>#DIV/0!</v>
      </c>
      <c r="N171" s="51" t="e">
        <f t="shared" ref="N171:N195" si="40">SUM(H171/G171)</f>
        <v>#DIV/0!</v>
      </c>
      <c r="O171" s="51" t="e">
        <f t="shared" si="38"/>
        <v>#DIV/0!</v>
      </c>
      <c r="P171" s="49" t="e">
        <f>SUM((D169+D170+D171+H169+H170+H171)/(C169+C170+C171+G169+G170+G171))</f>
        <v>#DIV/0!</v>
      </c>
      <c r="Q171" s="50">
        <f>SUM((L168+L169+L170+L171)/(K168+K169+K170+K171))</f>
        <v>11.41</v>
      </c>
    </row>
    <row r="172" spans="1:17" ht="18" x14ac:dyDescent="0.25">
      <c r="A172" s="5"/>
      <c r="B172" s="12">
        <f t="shared" si="39"/>
        <v>46303</v>
      </c>
      <c r="C172" s="13"/>
      <c r="D172" s="13"/>
      <c r="E172" s="13"/>
      <c r="F172" s="13"/>
      <c r="G172" s="13"/>
      <c r="H172" s="13"/>
      <c r="I172" s="13"/>
      <c r="J172" s="13"/>
      <c r="K172" s="11">
        <f t="shared" si="35"/>
        <v>0</v>
      </c>
      <c r="L172" s="11">
        <f t="shared" si="36"/>
        <v>0</v>
      </c>
      <c r="M172" s="51" t="e">
        <f t="shared" si="37"/>
        <v>#DIV/0!</v>
      </c>
      <c r="N172" s="51" t="e">
        <f t="shared" si="40"/>
        <v>#DIV/0!</v>
      </c>
      <c r="O172" s="51" t="e">
        <f t="shared" si="38"/>
        <v>#DIV/0!</v>
      </c>
      <c r="P172" s="49" t="e">
        <f>SUM((D169+D170+D171+D172+H169+H170+H171+H172)/(C169+C170+C171+C172+G169+G170+G171+G172))</f>
        <v>#DIV/0!</v>
      </c>
      <c r="Q172" s="50">
        <f>SUM((L168+L169+L170+L171+L172)/(K168+K169+K170+K171+K172))</f>
        <v>11.41</v>
      </c>
    </row>
    <row r="173" spans="1:17" ht="18" x14ac:dyDescent="0.25">
      <c r="A173" s="5"/>
      <c r="B173" s="12">
        <f t="shared" si="39"/>
        <v>46310</v>
      </c>
      <c r="C173" s="13"/>
      <c r="D173" s="13"/>
      <c r="E173" s="13"/>
      <c r="F173" s="13"/>
      <c r="G173" s="13"/>
      <c r="H173" s="13"/>
      <c r="I173" s="13"/>
      <c r="J173" s="13"/>
      <c r="K173" s="11">
        <f t="shared" si="35"/>
        <v>0</v>
      </c>
      <c r="L173" s="11">
        <f t="shared" si="36"/>
        <v>0</v>
      </c>
      <c r="M173" s="51" t="e">
        <f t="shared" si="37"/>
        <v>#DIV/0!</v>
      </c>
      <c r="N173" s="51" t="e">
        <f t="shared" si="40"/>
        <v>#DIV/0!</v>
      </c>
      <c r="O173" s="51" t="e">
        <f t="shared" si="38"/>
        <v>#DIV/0!</v>
      </c>
      <c r="P173" s="49" t="e">
        <f>SUM((D169+D170+D171+D172+D173+H169+H170+H171+H172+H173)/(C169+C170+C171+C172+C173+G169+G170+G171+G172+G173))</f>
        <v>#DIV/0!</v>
      </c>
      <c r="Q173" s="50">
        <f>SUM((L168+L169+L170+L171+L172+L173)/(K168+K169+K170+K171+K172+K173))</f>
        <v>11.41</v>
      </c>
    </row>
    <row r="174" spans="1:17" ht="18" x14ac:dyDescent="0.25">
      <c r="A174" s="5"/>
      <c r="B174" s="12">
        <f t="shared" si="39"/>
        <v>46317</v>
      </c>
      <c r="C174" s="13"/>
      <c r="D174" s="13"/>
      <c r="E174" s="13"/>
      <c r="F174" s="13"/>
      <c r="G174" s="13"/>
      <c r="H174" s="13"/>
      <c r="I174" s="13"/>
      <c r="J174" s="13"/>
      <c r="K174" s="11">
        <f t="shared" si="35"/>
        <v>0</v>
      </c>
      <c r="L174" s="11">
        <f t="shared" si="36"/>
        <v>0</v>
      </c>
      <c r="M174" s="51" t="e">
        <f t="shared" si="37"/>
        <v>#DIV/0!</v>
      </c>
      <c r="N174" s="51" t="e">
        <f t="shared" si="40"/>
        <v>#DIV/0!</v>
      </c>
      <c r="O174" s="51" t="e">
        <f t="shared" si="38"/>
        <v>#DIV/0!</v>
      </c>
      <c r="P174" s="49" t="e">
        <f>SUM((D169+D170+D171+D172+D173+D174+H169+H170+H171+H172+H173+H174)/(C169+C170+C171+C172+C173+C174+G169+G170+G171+G172+G173+G174))</f>
        <v>#DIV/0!</v>
      </c>
      <c r="Q174" s="50">
        <f>SUM((L168+L169+L170+L171+L172+L173+L174)/(K168+K169+K170+K171+K172+K173+K174))</f>
        <v>11.41</v>
      </c>
    </row>
    <row r="175" spans="1:17" ht="18" x14ac:dyDescent="0.25">
      <c r="A175" s="5"/>
      <c r="B175" s="12">
        <f t="shared" si="39"/>
        <v>46324</v>
      </c>
      <c r="C175" s="13"/>
      <c r="D175" s="13"/>
      <c r="E175" s="13"/>
      <c r="F175" s="13"/>
      <c r="G175" s="13"/>
      <c r="H175" s="13"/>
      <c r="I175" s="13"/>
      <c r="J175" s="13"/>
      <c r="K175" s="11">
        <f t="shared" si="35"/>
        <v>0</v>
      </c>
      <c r="L175" s="11">
        <f t="shared" si="36"/>
        <v>0</v>
      </c>
      <c r="M175" s="51" t="e">
        <f t="shared" si="37"/>
        <v>#DIV/0!</v>
      </c>
      <c r="N175" s="51" t="e">
        <f t="shared" si="40"/>
        <v>#DIV/0!</v>
      </c>
      <c r="O175" s="51" t="e">
        <f t="shared" si="38"/>
        <v>#DIV/0!</v>
      </c>
      <c r="P175" s="49" t="e">
        <f>SUM((D169+D170+D171+D172+D173+D174+D175+H169+H170+H171+H172+H173+H174+H175)/(C169+C170+C171+C172+C173+C174+C175+G169+G170+G171+G172+G173+G174+G175))</f>
        <v>#DIV/0!</v>
      </c>
      <c r="Q175" s="50">
        <f>SUM((L168+L169+L170+L171+L172+L173+L174+L175)/(K168+K169+K170+K171+K172+K173+K174+K175))</f>
        <v>11.41</v>
      </c>
    </row>
    <row r="176" spans="1:17" ht="18" x14ac:dyDescent="0.25">
      <c r="A176" s="5"/>
      <c r="B176" s="12">
        <f t="shared" si="39"/>
        <v>46331</v>
      </c>
      <c r="C176" s="13"/>
      <c r="D176" s="13"/>
      <c r="E176" s="13"/>
      <c r="F176" s="13"/>
      <c r="G176" s="13"/>
      <c r="H176" s="13"/>
      <c r="I176" s="13"/>
      <c r="J176" s="13"/>
      <c r="K176" s="11">
        <f t="shared" si="35"/>
        <v>0</v>
      </c>
      <c r="L176" s="11">
        <f t="shared" si="36"/>
        <v>0</v>
      </c>
      <c r="M176" s="51" t="e">
        <f t="shared" si="37"/>
        <v>#DIV/0!</v>
      </c>
      <c r="N176" s="51" t="e">
        <f t="shared" si="40"/>
        <v>#DIV/0!</v>
      </c>
      <c r="O176" s="51" t="e">
        <f t="shared" si="38"/>
        <v>#DIV/0!</v>
      </c>
      <c r="P176" s="49" t="e">
        <f>SUM((D169+D170+D171+D172+D173+D174+D175+D176+H169+H170+H171+H172+H173+H174+H175+H176)/(C169+C170+C171+C172+C173+C174+C175+C176+G169+G170+G171+G172+G173+G174+G175+G176))</f>
        <v>#DIV/0!</v>
      </c>
      <c r="Q176" s="50">
        <f>SUM((L168+L169+L170+L171+L172+L173+L174+L175+L176)/(K168+K169+K170+K171+K172+K173+K174+K175+K176))</f>
        <v>11.41</v>
      </c>
    </row>
    <row r="177" spans="1:17" ht="18" x14ac:dyDescent="0.25">
      <c r="A177" s="5"/>
      <c r="B177" s="12">
        <f t="shared" si="39"/>
        <v>46338</v>
      </c>
      <c r="C177" s="13"/>
      <c r="D177" s="13"/>
      <c r="E177" s="13"/>
      <c r="F177" s="13"/>
      <c r="G177" s="13"/>
      <c r="H177" s="13"/>
      <c r="I177" s="13"/>
      <c r="J177" s="13"/>
      <c r="K177" s="11">
        <f t="shared" si="35"/>
        <v>0</v>
      </c>
      <c r="L177" s="11">
        <f t="shared" si="36"/>
        <v>0</v>
      </c>
      <c r="M177" s="51" t="e">
        <f t="shared" si="37"/>
        <v>#DIV/0!</v>
      </c>
      <c r="N177" s="51" t="e">
        <f t="shared" si="40"/>
        <v>#DIV/0!</v>
      </c>
      <c r="O177" s="51" t="e">
        <f t="shared" si="38"/>
        <v>#DIV/0!</v>
      </c>
      <c r="P177" s="49" t="e">
        <f>SUM((D169+D170+D171+D172+D173+D174+D175+D176+D177+H169+H170+H171+H172+H173+H174+H175+H176+H177)/(C169+C170+C171+C172+C173+C174+C175+C176+C177+G169+G170+G171+G172+G173+G174+G175+G176+G177))</f>
        <v>#DIV/0!</v>
      </c>
      <c r="Q177" s="50">
        <f>SUM((L168+L169+L170+L171+L172+L173+L174+L175+L176+L177)/(K168+K169+K170+K171+K172+K173+K174+K175+K176+K177))</f>
        <v>11.41</v>
      </c>
    </row>
    <row r="178" spans="1:17" ht="18" x14ac:dyDescent="0.25">
      <c r="A178" s="5"/>
      <c r="B178" s="12">
        <f t="shared" si="39"/>
        <v>46345</v>
      </c>
      <c r="C178" s="13"/>
      <c r="D178" s="13"/>
      <c r="E178" s="13"/>
      <c r="F178" s="13"/>
      <c r="G178" s="13"/>
      <c r="H178" s="13"/>
      <c r="I178" s="13"/>
      <c r="J178" s="13"/>
      <c r="K178" s="11">
        <f t="shared" si="35"/>
        <v>0</v>
      </c>
      <c r="L178" s="11">
        <f t="shared" si="36"/>
        <v>0</v>
      </c>
      <c r="M178" s="51" t="e">
        <f t="shared" si="37"/>
        <v>#DIV/0!</v>
      </c>
      <c r="N178" s="51" t="e">
        <f t="shared" si="40"/>
        <v>#DIV/0!</v>
      </c>
      <c r="O178" s="51" t="e">
        <f t="shared" si="38"/>
        <v>#DIV/0!</v>
      </c>
      <c r="P178" s="49" t="e">
        <f>SUM((D169+D170+D171+D172+D173+D174+D175+D176+D177+D178+H169+H170+H171+H172+H173+H174+H175+H176+H177+H178)/(C169+C170+C171+C172+C173+C174+C175+C176+C177+C178+G169+G170+G171+G172+G173+G174+G175+G176+G177+G178))</f>
        <v>#DIV/0!</v>
      </c>
      <c r="Q178" s="50">
        <f>SUM((L168+L169+L170+L171+L172+L173+L174+L175+L176+L177+L178)/(K168+K169+K170+K171+K172+K173+K174+K175+K176+K177+K178))</f>
        <v>11.41</v>
      </c>
    </row>
    <row r="179" spans="1:17" ht="18" x14ac:dyDescent="0.25">
      <c r="A179" s="5"/>
      <c r="B179" s="12">
        <f t="shared" si="39"/>
        <v>46352</v>
      </c>
      <c r="C179" s="13"/>
      <c r="D179" s="13"/>
      <c r="E179" s="13"/>
      <c r="F179" s="13"/>
      <c r="G179" s="13"/>
      <c r="H179" s="13"/>
      <c r="I179" s="13"/>
      <c r="J179" s="13"/>
      <c r="K179" s="11">
        <f t="shared" si="35"/>
        <v>0</v>
      </c>
      <c r="L179" s="11">
        <f t="shared" si="36"/>
        <v>0</v>
      </c>
      <c r="M179" s="51" t="e">
        <f t="shared" si="37"/>
        <v>#DIV/0!</v>
      </c>
      <c r="N179" s="51" t="e">
        <f t="shared" si="40"/>
        <v>#DIV/0!</v>
      </c>
      <c r="O179" s="51" t="e">
        <f t="shared" si="38"/>
        <v>#DIV/0!</v>
      </c>
      <c r="P179" s="49" t="e">
        <f>SUM((D169+D170+D171+D172+D173+D174+D175+D176+D177+D178+D179+H169+H170+H171+H172+H173+H174+H175+H176+H177+H178+H179)/(C169+C170+C171+C172+C173+C174+C175+C176+C177+C178+C179+G169+G170+G171+G172+G173+G174+G175+G176+G177+G178+G179))</f>
        <v>#DIV/0!</v>
      </c>
      <c r="Q179" s="50">
        <f>SUM((L168+L169+L170+L171+L172+L173+L174+L175+L176+L177+L178+L179)/(K168+K169+K170+K171+K172+K173+K174+K175+K176+K177+K178+K179))</f>
        <v>11.41</v>
      </c>
    </row>
    <row r="180" spans="1:17" ht="18" x14ac:dyDescent="0.25">
      <c r="A180" s="5"/>
      <c r="B180" s="12">
        <f t="shared" si="39"/>
        <v>46359</v>
      </c>
      <c r="C180" s="13"/>
      <c r="D180" s="13"/>
      <c r="E180" s="13"/>
      <c r="F180" s="13"/>
      <c r="G180" s="13"/>
      <c r="H180" s="13"/>
      <c r="I180" s="13"/>
      <c r="J180" s="13"/>
      <c r="K180" s="11">
        <f t="shared" si="35"/>
        <v>0</v>
      </c>
      <c r="L180" s="11">
        <f t="shared" si="36"/>
        <v>0</v>
      </c>
      <c r="M180" s="51" t="e">
        <f t="shared" si="37"/>
        <v>#DIV/0!</v>
      </c>
      <c r="N180" s="51" t="e">
        <f t="shared" si="40"/>
        <v>#DIV/0!</v>
      </c>
      <c r="O180" s="51" t="e">
        <f t="shared" si="38"/>
        <v>#DIV/0!</v>
      </c>
      <c r="P180" s="49" t="e">
        <f>SUM((D169+D170+D171+D172+D173+D174+D175+D176+D177+D178+D179+D180+H169+H170+H171+H172+H173+H174+H175+H176+H177+H178+H179+H180)/(C169+C170+C171+C172+C173+C174+C175+C176+C177+C178+C179+C180+G169+G170+G171+G172+G173+G174+G175+G176+G177+G178+G179+G180))</f>
        <v>#DIV/0!</v>
      </c>
      <c r="Q180" s="50">
        <f>SUM((L168+L169+L170+L171+L172+L173+L174+L175+L176+L177+L178+L179+L180)/(K168+K169+K170+K171+K172+K173+K174+K175+K176+K177+K178+K179+K180))</f>
        <v>11.41</v>
      </c>
    </row>
    <row r="181" spans="1:17" ht="18" x14ac:dyDescent="0.25">
      <c r="A181" s="5"/>
      <c r="B181" s="12">
        <f t="shared" si="39"/>
        <v>46366</v>
      </c>
      <c r="C181" s="13"/>
      <c r="D181" s="13"/>
      <c r="E181" s="13"/>
      <c r="F181" s="13"/>
      <c r="G181" s="13"/>
      <c r="H181" s="13"/>
      <c r="I181" s="13"/>
      <c r="J181" s="13"/>
      <c r="K181" s="11">
        <f t="shared" si="35"/>
        <v>0</v>
      </c>
      <c r="L181" s="11">
        <f t="shared" si="36"/>
        <v>0</v>
      </c>
      <c r="M181" s="51" t="e">
        <f t="shared" si="37"/>
        <v>#DIV/0!</v>
      </c>
      <c r="N181" s="51" t="e">
        <f t="shared" si="40"/>
        <v>#DIV/0!</v>
      </c>
      <c r="O181" s="51" t="e">
        <f t="shared" si="38"/>
        <v>#DIV/0!</v>
      </c>
      <c r="P181" s="49" t="e">
        <f>SUM((D169+D170+D171+D172+D173+D174+D175+D176+D177+D178+D179+D180+D181+H169+H170+H171+H172+H173+H174+H175+H176+H177+H178+H179+H180+H181)/(C169+C170+C171+C172+C173+C174+C175+C176+C177+C178+C179+C180+C181+G169+G170+G171+G172+G173+G174+G175+G176+G177+G178+G179+G180+G181))</f>
        <v>#DIV/0!</v>
      </c>
      <c r="Q181" s="50">
        <f>SUM((L168+L169+L170+L171+L172+L173+L174+L175+L176+L177+L178+L179+L180+L181)/(K168+K169+K170+K171+K172+K173+K174+K175+K176+K177+K178+K179+K180+K181))</f>
        <v>11.41</v>
      </c>
    </row>
    <row r="182" spans="1:17" ht="18" x14ac:dyDescent="0.25">
      <c r="A182" s="5"/>
      <c r="B182" s="12">
        <f t="shared" si="39"/>
        <v>46373</v>
      </c>
      <c r="C182" s="13"/>
      <c r="D182" s="13"/>
      <c r="E182" s="13"/>
      <c r="F182" s="13"/>
      <c r="G182" s="13"/>
      <c r="H182" s="13"/>
      <c r="I182" s="13"/>
      <c r="J182" s="13"/>
      <c r="K182" s="11">
        <f t="shared" si="35"/>
        <v>0</v>
      </c>
      <c r="L182" s="11">
        <f t="shared" si="36"/>
        <v>0</v>
      </c>
      <c r="M182" s="51" t="e">
        <f t="shared" si="37"/>
        <v>#DIV/0!</v>
      </c>
      <c r="N182" s="51" t="e">
        <f t="shared" si="40"/>
        <v>#DIV/0!</v>
      </c>
      <c r="O182" s="51" t="e">
        <f t="shared" si="38"/>
        <v>#DIV/0!</v>
      </c>
      <c r="P182" s="49" t="e">
        <f>SUM((D169+D170+D171+D172+D173+D174+D175+D176+D177+D178+D179+D180+D181+D182+H169+H170+H171+H172+H173+H174+H175+H176+H177+H178+H179+H180+H181+H182)/(C169+C170+C171+C172+C173+C174+C175+C176+C177+C178+C179+C180+C181+C182+G169+G170+G171+G172+G173+G174+G175+G176+G177+G178+G179+G180+G181+G182))</f>
        <v>#DIV/0!</v>
      </c>
      <c r="Q182" s="50">
        <f>SUM((L168+L169+L170+L171+L172+L173+L174+L175+L176+L177+L178+L179+L180+L181+L182)/(K168+K169+K170+K171+K172+K173+K174+K175+K176+K177+K178+K179+K180+K181+K182))</f>
        <v>11.41</v>
      </c>
    </row>
    <row r="183" spans="1:17" ht="18" x14ac:dyDescent="0.25">
      <c r="A183" s="5"/>
      <c r="B183" s="12">
        <f t="shared" si="39"/>
        <v>46380</v>
      </c>
      <c r="C183" s="13"/>
      <c r="D183" s="13"/>
      <c r="E183" s="13"/>
      <c r="F183" s="13"/>
      <c r="G183" s="13"/>
      <c r="H183" s="13"/>
      <c r="I183" s="13"/>
      <c r="J183" s="13"/>
      <c r="K183" s="11">
        <f t="shared" si="35"/>
        <v>0</v>
      </c>
      <c r="L183" s="11">
        <f t="shared" si="36"/>
        <v>0</v>
      </c>
      <c r="M183" s="51" t="e">
        <f t="shared" si="37"/>
        <v>#DIV/0!</v>
      </c>
      <c r="N183" s="51" t="e">
        <f t="shared" si="40"/>
        <v>#DIV/0!</v>
      </c>
      <c r="O183" s="51" t="e">
        <f t="shared" si="38"/>
        <v>#DIV/0!</v>
      </c>
      <c r="P183" s="49" t="e">
        <f>SUM((D169+D170+D171+D172+D173+D174+D175+D176+D177+D178+D179+D180+D181+D182+D183+H169+H170+H171+H172+H173+H174+H175+H176+H177+H178+H179+H180+H181+H182+H183)/(C169+C170+C171+C172+C173+C174+C175+C176+C177+C178+C179+C180+C181+C182+C183+G169+G170+G171+G172+G173+G174+G175+G176+G177+G178+G179+G180+G181+G182+G183))</f>
        <v>#DIV/0!</v>
      </c>
      <c r="Q183" s="50">
        <f>SUM((L168+L169+L170+L171+L172+L173+L174+L175+L176+L177+L178+L179+L180+L181+L182+L183)/(K168+K169+K170+K171+K172+K173+K174+K175+K176+K177+K178+K179+K180+K181+K182+K183))</f>
        <v>11.41</v>
      </c>
    </row>
    <row r="184" spans="1:17" ht="18" x14ac:dyDescent="0.25">
      <c r="A184" s="5"/>
      <c r="B184" s="12">
        <f t="shared" si="39"/>
        <v>46387</v>
      </c>
      <c r="C184" s="13"/>
      <c r="D184" s="13"/>
      <c r="E184" s="13"/>
      <c r="F184" s="13"/>
      <c r="G184" s="13"/>
      <c r="H184" s="13"/>
      <c r="I184" s="13"/>
      <c r="J184" s="13"/>
      <c r="K184" s="11">
        <f t="shared" si="35"/>
        <v>0</v>
      </c>
      <c r="L184" s="11">
        <f t="shared" si="36"/>
        <v>0</v>
      </c>
      <c r="M184" s="51" t="e">
        <f t="shared" si="37"/>
        <v>#DIV/0!</v>
      </c>
      <c r="N184" s="51" t="e">
        <f t="shared" si="40"/>
        <v>#DIV/0!</v>
      </c>
      <c r="O184" s="51" t="e">
        <f t="shared" si="38"/>
        <v>#DIV/0!</v>
      </c>
      <c r="P184" s="49" t="e">
        <f>SUM((D169+D170+D171+D172+D173+D174+D175+D176+D177+D178+D179+D180+D181+D182+D183+D184+H169+H170+H171+H172+H173+H174+H175+H176+H177+H178+H179+H180+H181+H182+H183+H184)/(C169+C170+C171+C172+C173+C174+C175+C176+C177+C178+C179+C180+C181+C182+C183+C184+G169+G170+G171+G172+G173+G174+G175+G176+G177+G178+G179+G180+G181+G182+G183+G184))</f>
        <v>#DIV/0!</v>
      </c>
      <c r="Q184" s="50">
        <f>SUM((L168+L169+L170+L171+L172+L173+L174+L175+L176+L177+L178+L179+L180+L181+L182+L183+L184)/(K168+K169+K170+K171+K172+K173+K174+K175+K176+K177+K178+K179+K180+K181+K182+K183+K184))</f>
        <v>11.41</v>
      </c>
    </row>
    <row r="185" spans="1:17" ht="18" x14ac:dyDescent="0.25">
      <c r="A185" s="5"/>
      <c r="B185" s="12">
        <f t="shared" si="39"/>
        <v>46394</v>
      </c>
      <c r="C185" s="13"/>
      <c r="D185" s="13"/>
      <c r="E185" s="13"/>
      <c r="F185" s="13"/>
      <c r="G185" s="13"/>
      <c r="H185" s="13"/>
      <c r="I185" s="13"/>
      <c r="J185" s="13"/>
      <c r="K185" s="11">
        <f t="shared" si="35"/>
        <v>0</v>
      </c>
      <c r="L185" s="11">
        <f t="shared" si="36"/>
        <v>0</v>
      </c>
      <c r="M185" s="51" t="e">
        <f t="shared" si="37"/>
        <v>#DIV/0!</v>
      </c>
      <c r="N185" s="51" t="e">
        <f t="shared" si="40"/>
        <v>#DIV/0!</v>
      </c>
      <c r="O185" s="51" t="e">
        <f t="shared" si="38"/>
        <v>#DIV/0!</v>
      </c>
      <c r="P185" s="49" t="e">
        <f>SUM((D169+D170+D171+D172+D173+D174+D175+D176+D177+D178+D179+D180+D181+D182+D183+D184+D185+H169+H170+H171+H172+H173+H174+H175+H176+H177+H178+H179+H180+H181+H182+H183+H184+H185)/(C169+C170+C171+C172+C173+C174+C175+C176+C177+C178+C179+C180+C181+C182+C183+C184+C185+G169+G170+G171+G172+G173+G174+G175+G176+G177+G178+G179+G180+G181+G182+G183+G184+G185))</f>
        <v>#DIV/0!</v>
      </c>
      <c r="Q185" s="50">
        <f>SUM((L168+L169+L170+L171+L172+L173+L174+L175+L176+L177+L178+L179+L180+L181+L182+L183+L184+L185)/(K168+K169+K170+K171+K172+K173+K174+K175+K176+K177+K178+K179+K180+K181+K182+K183+K184+K185))</f>
        <v>11.41</v>
      </c>
    </row>
    <row r="186" spans="1:17" ht="18" x14ac:dyDescent="0.25">
      <c r="A186" s="5"/>
      <c r="B186" s="12">
        <f t="shared" si="39"/>
        <v>46401</v>
      </c>
      <c r="C186" s="13"/>
      <c r="D186" s="13"/>
      <c r="E186" s="13"/>
      <c r="F186" s="13"/>
      <c r="G186" s="13"/>
      <c r="H186" s="13"/>
      <c r="I186" s="13"/>
      <c r="J186" s="13"/>
      <c r="K186" s="11">
        <f t="shared" si="35"/>
        <v>0</v>
      </c>
      <c r="L186" s="11">
        <f t="shared" si="36"/>
        <v>0</v>
      </c>
      <c r="M186" s="51" t="e">
        <f t="shared" si="37"/>
        <v>#DIV/0!</v>
      </c>
      <c r="N186" s="51" t="e">
        <f t="shared" si="40"/>
        <v>#DIV/0!</v>
      </c>
      <c r="O186" s="51" t="e">
        <f t="shared" si="38"/>
        <v>#DIV/0!</v>
      </c>
      <c r="P186" s="49" t="e">
        <f>SUM((D169+D170+D171+D172+D173+D174+D175+D176+D177+D178+D179+D180+D181+D182+D183+D184+D185+D186+H169+H170+H171+H172+H173+H174+H175+H176+H177+H178+H179+H180+H181+H182+H183+H184+H185+H186)/(C169+C170+C171+C172+C173+C174+C175+C176+C177+C178+C179+C180+C181+C182+C183+C184+C185+C186+G169+G170+G171+G172+G173+G174+G175+G176+G177+G178+G179+G180+G181+G182+G183+G184+G185+G186))</f>
        <v>#DIV/0!</v>
      </c>
      <c r="Q186" s="50">
        <f>SUM((L168+L169+L170+L171+L172+L173+L174+L175+L176+L177+L178+L179+L180+L181+L182+L183+L184+L185+L186)/(K168+K169+K170+K171+K172+K173+K174+K175+K176+K177+K178+K179+K180+K181+K182+K183+K184+K185+K186))</f>
        <v>11.41</v>
      </c>
    </row>
    <row r="187" spans="1:17" ht="18" x14ac:dyDescent="0.25">
      <c r="A187" s="5"/>
      <c r="B187" s="12">
        <f>SUM(B186+7)</f>
        <v>46408</v>
      </c>
      <c r="C187" s="13"/>
      <c r="D187" s="13"/>
      <c r="E187" s="13"/>
      <c r="F187" s="13"/>
      <c r="G187" s="13"/>
      <c r="H187" s="13"/>
      <c r="I187" s="13"/>
      <c r="J187" s="13"/>
      <c r="K187" s="11">
        <f t="shared" si="35"/>
        <v>0</v>
      </c>
      <c r="L187" s="11">
        <f t="shared" si="36"/>
        <v>0</v>
      </c>
      <c r="M187" s="51" t="e">
        <f t="shared" si="37"/>
        <v>#DIV/0!</v>
      </c>
      <c r="N187" s="51" t="e">
        <f t="shared" si="40"/>
        <v>#DIV/0!</v>
      </c>
      <c r="O187" s="51" t="e">
        <f t="shared" si="38"/>
        <v>#DIV/0!</v>
      </c>
      <c r="P187" s="49" t="e">
        <f>SUM((D169+D170+D171+D172+D173+D174+D175+D176+D177+D178+D179+D180+D181+D182+D183+D184+D185+D186+D187+H169+H170+H171+H172+H173+H174+H175+H176+H177+H178+H179+H180+H181+H182+H183+H184+H185+H186+H187)/(C169+C170+C171+C172+C173+C174+C175+C176+C177+C178+C179+C180+C181+C182+C183+C184+C185+C186+C187+G169+G170+G171+G172+G173+G174+G175+G176+G177+G178+G179+G180+G181+G182+G183+G184+G185+G186+G187))</f>
        <v>#DIV/0!</v>
      </c>
      <c r="Q187" s="50">
        <f>SUM((L168+L169+L170+L171+L172+L173+L174+L175+L176+L177+L178+L179+L180+L181+L182+L183+L184+L185+L186+L187)/(K168+K169+K170+K171+K172+K173+K174+K175+K176+K177+K178+K179+K180+K181+K182+K183+K184+K185+K186+K187))</f>
        <v>11.41</v>
      </c>
    </row>
    <row r="188" spans="1:17" ht="18" x14ac:dyDescent="0.25">
      <c r="A188" s="5"/>
      <c r="B188" s="12">
        <f>SUM(B187+7)</f>
        <v>46415</v>
      </c>
      <c r="C188" s="13"/>
      <c r="D188" s="13"/>
      <c r="E188" s="13"/>
      <c r="F188" s="13"/>
      <c r="G188" s="13"/>
      <c r="H188" s="13"/>
      <c r="I188" s="13"/>
      <c r="J188" s="13"/>
      <c r="K188" s="11">
        <f t="shared" si="35"/>
        <v>0</v>
      </c>
      <c r="L188" s="11">
        <f t="shared" si="36"/>
        <v>0</v>
      </c>
      <c r="M188" s="51" t="e">
        <f t="shared" si="37"/>
        <v>#DIV/0!</v>
      </c>
      <c r="N188" s="51" t="e">
        <f t="shared" si="40"/>
        <v>#DIV/0!</v>
      </c>
      <c r="O188" s="51" t="e">
        <f t="shared" si="38"/>
        <v>#DIV/0!</v>
      </c>
      <c r="P188" s="49" t="e">
        <f>SUM((D169+D170+D171+D172+D173+D174+D175+D176+D177+D178+D179+D180+D181+D182+D183+D184+D185+D186+D187+D188+H169+H170+H171+H172+H173+H174+H175+H176+H177+H178+H179+H180+H181+H182+H183+H184+H185+H186+H187+H188)/(C169+C170+C171+C172+C173+C174+C175+C176+C177+C178+C179+C180+C181+C182+C183+C184+C185+C186+C187+C188+G169+G170+G171+G172+G173+G174+G175+G176+G177+G178+G179+G180+G181+G182+G183+G184+G185+G186+G187+G188))</f>
        <v>#DIV/0!</v>
      </c>
      <c r="Q188" s="50">
        <f>SUM((L168+L169+L170+L171+L172+L173+L174+L175+L176+L177+L178+L179+L180+L181+L182+L183+L184+L185+L186+L187+L188)/(K168+K169+K170+K171+K172+K173+K174+K175+K176+K177+K178+K179+K180+K181+K182+K183+K184+K185+K186+K187+K188))</f>
        <v>11.41</v>
      </c>
    </row>
    <row r="189" spans="1:17" ht="18" x14ac:dyDescent="0.25">
      <c r="A189" s="5"/>
      <c r="B189" s="12"/>
      <c r="C189" s="13"/>
      <c r="D189" s="13"/>
      <c r="E189" s="13"/>
      <c r="F189" s="13"/>
      <c r="G189" s="13"/>
      <c r="H189" s="13"/>
      <c r="I189" s="13"/>
      <c r="J189" s="13"/>
      <c r="K189" s="11">
        <f t="shared" si="35"/>
        <v>0</v>
      </c>
      <c r="L189" s="11">
        <f t="shared" si="36"/>
        <v>0</v>
      </c>
      <c r="M189" s="51" t="e">
        <f t="shared" si="37"/>
        <v>#DIV/0!</v>
      </c>
      <c r="N189" s="51" t="e">
        <f t="shared" si="40"/>
        <v>#DIV/0!</v>
      </c>
      <c r="O189" s="51" t="e">
        <f t="shared" si="38"/>
        <v>#DIV/0!</v>
      </c>
      <c r="P189" s="49" t="e">
        <f>SUM((D169+D170+D171+D172+D173+D174+D175+D176+D177+D178+D179+D180+D181+D182+D183+D184+D185+D186+D187+D188+D189+H169+H170+H171+H172+H173+H174+H175+H176+H177+H178+H179+H180+H181+H182+H183+H184+H185+H186+H187+H188+H189)/(C169+C170+C171+C172+C173+C174+C175+C176+C177+C178+C179+C180+C181+C182+C183+C184+C185+C186+C187+C188+C189+G169+G170+G171+G172+G173+G174+G175+G176+G177+G178+G179+G180+G181+G182+G183+G184+G185+G186+G187+G188+G189))</f>
        <v>#DIV/0!</v>
      </c>
      <c r="Q189" s="50">
        <f>SUM((L168+L169+L170+L171+L172+L173+L174+L175+L176+L177+L178+L179+L180+L181+L182+L183+L184+L185+L186+L187+L188+L189)/(K168+K169+K170+K171+K172+K173+K174+K175+K176+K177+K178+K179+K180+K181+K182+K183+K184+K185+K186+K187+K188+K189))</f>
        <v>11.41</v>
      </c>
    </row>
    <row r="190" spans="1:17" ht="18" x14ac:dyDescent="0.25">
      <c r="A190" s="5"/>
      <c r="B190" s="12"/>
      <c r="C190" s="13"/>
      <c r="D190" s="13"/>
      <c r="E190" s="13"/>
      <c r="F190" s="13"/>
      <c r="G190" s="13"/>
      <c r="H190" s="13"/>
      <c r="I190" s="13"/>
      <c r="J190" s="13"/>
      <c r="K190" s="11">
        <f t="shared" si="35"/>
        <v>0</v>
      </c>
      <c r="L190" s="11">
        <f t="shared" si="36"/>
        <v>0</v>
      </c>
      <c r="M190" s="51" t="e">
        <f t="shared" si="37"/>
        <v>#DIV/0!</v>
      </c>
      <c r="N190" s="51" t="e">
        <f t="shared" si="40"/>
        <v>#DIV/0!</v>
      </c>
      <c r="O190" s="51" t="e">
        <f t="shared" si="38"/>
        <v>#DIV/0!</v>
      </c>
      <c r="P190" s="49" t="e">
        <f>SUM((D169+D170+D171+D172+D173+D174+D175+D176+D177+D178+D179+D180+D181+D182+D183+D184+D185+D186+D187+D188+D189+D190+H169+H170+H171+H172+H173+H174+H175+H176+H177+H178+H179+H180+H181+H182+H183+H184+H185+H186+H187+H188+H189+H190)/(C169+C170+C171+C172+C173+C174+C175+C176+C177+C178+C179+C180+C181+C182+C183+C184+C185+C186+C187+C188+C189+C190+G169+G170+G171+G172+G173+G174+G175+G176+G177+G178+G179+G180+G181+G182+G183+G184+G185+G186+G187+G188+G189+G190))</f>
        <v>#DIV/0!</v>
      </c>
      <c r="Q190" s="50">
        <f>SUM((L168+L169+L170+L171+L172+L173+L174+L175+L176+L177+L178+L179+L180+L181+L182+L183+L184+L185+L186+L187+L188+L189+L190)/(K168+K169+K170+K171+K172+K173+K174+K175+K176+K177+K178+K179+K180+K181+K182+K183+K184+K185+K186+K187+K188+K189+K190))</f>
        <v>11.41</v>
      </c>
    </row>
    <row r="191" spans="1:17" ht="18" x14ac:dyDescent="0.25">
      <c r="A191" s="5"/>
      <c r="B191" s="12"/>
      <c r="C191" s="13"/>
      <c r="D191" s="13"/>
      <c r="E191" s="13"/>
      <c r="F191" s="13"/>
      <c r="G191" s="13"/>
      <c r="H191" s="13"/>
      <c r="I191" s="13"/>
      <c r="J191" s="13"/>
      <c r="K191" s="11">
        <f t="shared" si="35"/>
        <v>0</v>
      </c>
      <c r="L191" s="11">
        <f t="shared" si="36"/>
        <v>0</v>
      </c>
      <c r="M191" s="51" t="e">
        <f t="shared" si="37"/>
        <v>#DIV/0!</v>
      </c>
      <c r="N191" s="51" t="e">
        <f t="shared" si="40"/>
        <v>#DIV/0!</v>
      </c>
      <c r="O191" s="51" t="e">
        <f t="shared" si="38"/>
        <v>#DIV/0!</v>
      </c>
      <c r="P191" s="49" t="e">
        <f>SUM((D169+D170+D171+D172+D173+D174+D175+D176+D177+D178+D179+D180+D181+D182+D183+D184+D185+D186+D187+D188+D189+D190+D191+H169+H170+H171+H172+H173+H174+H175+H176+H177+H178+H179+H180+H181+H182+H183+H184+H185+H186+H187+H188+H189+H190+H191)/(C169+C170+C171+C172+C173+C174+C175+C176+C177+C178+C179+C180+C181+C182+C183+C184+C185+C186+C187+C188+C189+C190+C191+G169+G170+G171+G172+G173+G174+G175+G176+G177+G178+G179+G180+G181+G182+G183+G184+G185+G186+G187+G188+G189+G190+G191))</f>
        <v>#DIV/0!</v>
      </c>
      <c r="Q191" s="50">
        <f>SUM((L168+L169+L170+L171+L172+L173+L174+L175+L176+L177+L178+L179+L180+L181+L182+L183+L184+L185+L186+L187+L188+L189+L190+L191)/(K168+K169+K170+K171+K172+K173+K174+K175+K176+K177+K178+K179+K180+K181+K182+K183+K184+K185+K186+K187+K188+K189+K190+K191))</f>
        <v>11.41</v>
      </c>
    </row>
    <row r="192" spans="1:17" ht="18" x14ac:dyDescent="0.25">
      <c r="A192" s="5"/>
      <c r="B192" s="12"/>
      <c r="C192" s="13"/>
      <c r="D192" s="13"/>
      <c r="E192" s="13"/>
      <c r="F192" s="13"/>
      <c r="G192" s="13"/>
      <c r="H192" s="13"/>
      <c r="I192" s="13"/>
      <c r="J192" s="13"/>
      <c r="K192" s="11">
        <f t="shared" si="35"/>
        <v>0</v>
      </c>
      <c r="L192" s="11">
        <f t="shared" si="36"/>
        <v>0</v>
      </c>
      <c r="M192" s="51" t="e">
        <f t="shared" si="37"/>
        <v>#DIV/0!</v>
      </c>
      <c r="N192" s="51" t="e">
        <f t="shared" si="40"/>
        <v>#DIV/0!</v>
      </c>
      <c r="O192" s="51" t="e">
        <f t="shared" si="38"/>
        <v>#DIV/0!</v>
      </c>
      <c r="P192" s="49" t="e">
        <f>SUM((D169+D170+D171+D172+D173+D174+D175+D176+D177+D178+D179+D180+D181+D182+D183+D184+D185+D186+D187+D188+D189+D190+D191+D192+H169+H170+H171+H172+H173+H174+H175+H176+H177+H178+H179+H180+H181+H182+H183+H184+H185+H186+H187+H188+H189+H190+H191+H192)/(C169+C170+C171+C172+C173+C174+C175+C176+C177+C178+C179+C180+C181+C182+C183+C184+C185+C186+C187+C188+C189+C190+C191+C192+G169+G170+G171+G172+G173+G174+G175+G176+G177+G178+G179+G180+G181+G182+G183+G184+G185+G186+G187+G188+G189+G190+G191+G192))</f>
        <v>#DIV/0!</v>
      </c>
      <c r="Q192" s="50">
        <f>SUM((L168+L169+L170+L171+L172+L173+L174+L175+L176+L177+L178+L179+L180+L181+L182+L183+L184+L185+L186+L187+L188+L189+L190+L191+L192)/(K168+K169+K170+K171+K172+K173+K174+K175+K176+K177+K178+K179+K180+K181+K182+K183+K184+K185+K186+K187+K188+K189+K190+K191+K192))</f>
        <v>11.41</v>
      </c>
    </row>
    <row r="193" spans="1:17" ht="18" x14ac:dyDescent="0.25">
      <c r="A193" s="5"/>
      <c r="B193" s="12"/>
      <c r="C193" s="13"/>
      <c r="D193" s="13"/>
      <c r="E193" s="13"/>
      <c r="F193" s="13"/>
      <c r="G193" s="13"/>
      <c r="H193" s="13"/>
      <c r="I193" s="13"/>
      <c r="J193" s="13"/>
      <c r="K193" s="11">
        <f t="shared" si="35"/>
        <v>0</v>
      </c>
      <c r="L193" s="11">
        <f t="shared" si="36"/>
        <v>0</v>
      </c>
      <c r="M193" s="51" t="e">
        <f t="shared" si="37"/>
        <v>#DIV/0!</v>
      </c>
      <c r="N193" s="51" t="e">
        <f t="shared" si="40"/>
        <v>#DIV/0!</v>
      </c>
      <c r="O193" s="51" t="e">
        <f t="shared" si="38"/>
        <v>#DIV/0!</v>
      </c>
      <c r="P193" s="49" t="e">
        <f>SUM((D169+D170+D171+D172+D173+D174+D175+D176+D177+D178+D179+D180+D181+D182+D183+D184+D185+D186+D187+D188+D189+D190+D191+D192+D193+H169+H170+H171+H172+H173+H174+H175+H176+H177+H178+H179+H180+H181+H182+H183+H184+H185+H186+H187+H188+H189+H190+H191+H192+H193)/(C169+C170+C171+C172+C173+C174+C175+C176+C177+C178+C179+C180+C181+C182+C183+C184+C185+C186+C187+C188+C189+C190+C191+C192+C193+G169+G170+G171+G172+G173+G174+G175+G176+G177+G178+G179+G180+G181+G182+G183+G184+G185+G186+G187+G188+G189+G190+G191+G192+G193))</f>
        <v>#DIV/0!</v>
      </c>
      <c r="Q193" s="50">
        <f>SUM((L168+L169+L170+L171+L172+L173+L174+L175+L176+L177+L178+L179+L180+L181+L182+L183+L184+L185+L186+L187+L188+L189+L190+L191+L192+L193)/(K168+K169+K170+K171+K172+K173+K174+K175+K176+K177+K178+K179+K180+K181+K182+K183+K184+K185+K186+K187+K188+K189+K190+K191+K192+K193))</f>
        <v>11.41</v>
      </c>
    </row>
    <row r="194" spans="1:17" ht="18" x14ac:dyDescent="0.25">
      <c r="A194" s="5"/>
      <c r="B194" s="15"/>
      <c r="C194" s="13"/>
      <c r="D194" s="13"/>
      <c r="E194" s="13"/>
      <c r="F194" s="13"/>
      <c r="G194" s="13"/>
      <c r="H194" s="13"/>
      <c r="I194" s="13"/>
      <c r="J194" s="13"/>
      <c r="K194" s="11">
        <f t="shared" si="35"/>
        <v>0</v>
      </c>
      <c r="L194" s="11">
        <f t="shared" si="36"/>
        <v>0</v>
      </c>
      <c r="M194" s="51" t="e">
        <f t="shared" si="37"/>
        <v>#DIV/0!</v>
      </c>
      <c r="N194" s="51" t="e">
        <f t="shared" si="40"/>
        <v>#DIV/0!</v>
      </c>
      <c r="O194" s="51" t="e">
        <f t="shared" si="38"/>
        <v>#DIV/0!</v>
      </c>
      <c r="P194" s="49" t="e">
        <f>SUM((D169+D170+D171+D172+D173+D174+D175+D176+D177+D178+D179+D180+D181+D182+D183+D184+D185+D186+D187+D188+D189+D190+D191+D192+D193+D194+H169+H170+H171+H172+H173+H174+H175+H176+H177+H178+H179+H180+H181+H182+H183+H184+H185+H186+H187+H188+H189+H190+H191+H192+H193+H194)/(C169+C170+C171+C172+C173+C174+C175+C176+C177+C178+C179+C180+C181+C182+C183+C184+C185+C186+C187+C188+C189+C190+C191+C192+C193+C194+G169+G170+G171+G172+G173+G174+G175+G176+G177+G178+G179+G180+G181+G182+G183+G184+G185+G186+G187+G188+G189+G190+G191+G192+G193+G194))</f>
        <v>#DIV/0!</v>
      </c>
      <c r="Q194" s="50">
        <f>SUM((L168+L169+L170+L171+L172+L173+L174+L175+L176+L177+L178+L179+L180+L181+L182+L183+L184+L185+L186+L187+L188+L189+L190+L191+L192+L193+L194)/(K168+K169+K170+K171+K172+K173+K174+K175+K176+K177+K178+K179+K180+K181+K182+K183+K184+K185+K186+K187+K188+K189+K190+K191+K192+K193+K194))</f>
        <v>11.41</v>
      </c>
    </row>
    <row r="195" spans="1:17" ht="18" x14ac:dyDescent="0.25">
      <c r="A195" s="5"/>
      <c r="B195" s="15"/>
      <c r="C195" s="13"/>
      <c r="D195" s="13"/>
      <c r="E195" s="13"/>
      <c r="F195" s="13"/>
      <c r="G195" s="13"/>
      <c r="H195" s="13"/>
      <c r="I195" s="13"/>
      <c r="J195" s="13"/>
      <c r="K195" s="11">
        <f t="shared" si="35"/>
        <v>0</v>
      </c>
      <c r="L195" s="11">
        <f t="shared" si="36"/>
        <v>0</v>
      </c>
      <c r="M195" s="51" t="e">
        <f t="shared" si="37"/>
        <v>#DIV/0!</v>
      </c>
      <c r="N195" s="51" t="e">
        <f t="shared" si="40"/>
        <v>#DIV/0!</v>
      </c>
      <c r="O195" s="51" t="e">
        <f t="shared" si="38"/>
        <v>#DIV/0!</v>
      </c>
      <c r="P195" s="49" t="e">
        <f>SUM((D169+D170+D171+D172+D173+D174+D175+D176+D177+D178+D179+D180+D181+D182+D183+D184+D185+D186+D187+D188+D189+D190+D191+D192+D193+D194+D195+H169+H170+H171+H172+H173+H174+H175+H176+H177+H178+H179+H180+H181+H182+H183+H184+H185+H186+H187+H188+H189+H190+H191+H192+H193+H194+H195)/(C169+C170+C171+C172+C173+C174+C175+C176+C177+C178+C179+C180+C181+C182+C183+C184+C185+C186+C187+C188+C189+C190+C191+C192+C193+C194+C195+G169+G170+G171+G172+G173+G174+G175+G176+G177+G178+G179+G180+G181+G182+G183+G184+G185+G186+G187+G188+G189+G190+G191+G192+G193+G194+G195))</f>
        <v>#DIV/0!</v>
      </c>
      <c r="Q195" s="50">
        <f>SUM((L168+L169+L170+L171+L172+L173+L174+L175+L176+L177+L178+L179+L180+L181+L182+L183+L184+L185+L186+L187+L188+L189+L190+L191+L192+L193+L194+L195)/(K168+K169+K170+K171+K172+K173+K174+K175+K176+K177+K178+K179+K180+K181+K182+K183+K184+K185+K186+K187+K188+K189+K190+K191+K192+K193+K194+K195))</f>
        <v>11.41</v>
      </c>
    </row>
    <row r="196" spans="1:17" ht="18" x14ac:dyDescent="0.25">
      <c r="A196" s="5"/>
      <c r="B196" s="8"/>
      <c r="C196" s="14"/>
      <c r="D196" s="14"/>
      <c r="E196" s="14"/>
      <c r="F196" s="14"/>
      <c r="G196" s="14"/>
      <c r="H196" s="14"/>
      <c r="I196" s="14"/>
      <c r="J196" s="14"/>
      <c r="K196" s="8"/>
      <c r="L196" s="8"/>
      <c r="M196" s="46"/>
      <c r="N196" s="46"/>
      <c r="O196" s="46"/>
      <c r="P196" s="46"/>
      <c r="Q196" s="48"/>
    </row>
    <row r="197" spans="1:17" ht="18.75" thickBot="1" x14ac:dyDescent="0.3">
      <c r="A197" s="5"/>
      <c r="B197" s="8"/>
      <c r="C197" s="14"/>
      <c r="D197" s="14"/>
      <c r="E197" s="14"/>
      <c r="F197" s="14"/>
      <c r="G197" s="14"/>
      <c r="H197" s="14"/>
      <c r="I197" s="14"/>
      <c r="J197" s="14"/>
      <c r="K197" s="8"/>
      <c r="L197" s="8"/>
      <c r="M197" s="46"/>
      <c r="N197" s="46"/>
      <c r="O197" s="46"/>
      <c r="P197" s="46"/>
      <c r="Q197" s="48"/>
    </row>
    <row r="198" spans="1:17" ht="19.5" thickTop="1" thickBot="1" x14ac:dyDescent="0.3">
      <c r="A198" s="17" t="s">
        <v>18</v>
      </c>
      <c r="B198" s="19"/>
      <c r="C198" s="70">
        <f>Q195</f>
        <v>11.41</v>
      </c>
      <c r="D198" s="20"/>
      <c r="E198" s="20">
        <f>COUNTA(E169:E195)</f>
        <v>0</v>
      </c>
      <c r="F198" s="20">
        <f t="shared" ref="F198:J198" si="41">COUNTA(F169:F195)</f>
        <v>0</v>
      </c>
      <c r="G198" s="20"/>
      <c r="H198" s="20"/>
      <c r="I198" s="20">
        <f t="shared" si="41"/>
        <v>0</v>
      </c>
      <c r="J198" s="20">
        <f t="shared" si="41"/>
        <v>0</v>
      </c>
      <c r="K198" s="68">
        <f>SUM(K168:K195)</f>
        <v>43.908851884312007</v>
      </c>
      <c r="L198" s="68">
        <f>SUM(L168:L195)</f>
        <v>501</v>
      </c>
      <c r="M198" s="52"/>
      <c r="N198" s="52"/>
      <c r="O198" s="53"/>
      <c r="P198" s="53"/>
      <c r="Q198" s="48"/>
    </row>
    <row r="199" spans="1:17" ht="18" x14ac:dyDescent="0.25">
      <c r="A199" s="5"/>
      <c r="B199" s="28"/>
      <c r="C199" s="16"/>
      <c r="D199" s="16"/>
      <c r="E199" s="16"/>
      <c r="F199" s="16"/>
      <c r="G199" s="16"/>
      <c r="H199" s="16"/>
      <c r="I199" s="16"/>
      <c r="J199" s="16"/>
      <c r="K199" s="5"/>
      <c r="L199" s="5"/>
      <c r="M199" s="48"/>
      <c r="N199" s="48"/>
      <c r="O199" s="48"/>
      <c r="P199" s="48"/>
      <c r="Q199" s="48"/>
    </row>
    <row r="200" spans="1:17" ht="18" x14ac:dyDescent="0.25">
      <c r="A200" s="5" t="s">
        <v>88</v>
      </c>
      <c r="B200" s="28"/>
      <c r="C200" s="16"/>
      <c r="D200" s="16"/>
      <c r="E200" s="16"/>
      <c r="F200" s="16"/>
      <c r="G200" s="16"/>
      <c r="H200" s="16"/>
      <c r="I200" s="16"/>
      <c r="J200" s="16"/>
      <c r="K200" s="5"/>
      <c r="L200" s="5"/>
      <c r="M200" s="48"/>
      <c r="N200" s="48"/>
      <c r="O200" s="48"/>
      <c r="P200" s="48"/>
      <c r="Q200" s="48"/>
    </row>
    <row r="201" spans="1:17" ht="18" x14ac:dyDescent="0.25">
      <c r="A201" s="5"/>
      <c r="B201" s="9" t="s">
        <v>16</v>
      </c>
      <c r="C201" s="55">
        <f>SUM(D201/8)</f>
        <v>62.625</v>
      </c>
      <c r="D201" s="10">
        <v>501</v>
      </c>
      <c r="E201" s="10"/>
      <c r="F201" s="10"/>
      <c r="G201" s="10"/>
      <c r="H201" s="10"/>
      <c r="I201" s="10"/>
      <c r="J201" s="10"/>
      <c r="K201" s="56">
        <f>C201</f>
        <v>62.625</v>
      </c>
      <c r="L201" s="11">
        <v>501</v>
      </c>
      <c r="M201" s="49">
        <f>SUM(D201/C201)</f>
        <v>8</v>
      </c>
      <c r="N201" s="46" t="e">
        <f>SUM(H201/G201)</f>
        <v>#DIV/0!</v>
      </c>
      <c r="O201" s="49">
        <f>SUM(L201/K201)</f>
        <v>8</v>
      </c>
      <c r="P201" s="49">
        <f>SUM((D201+H201)/(C201+G201))</f>
        <v>8</v>
      </c>
      <c r="Q201" s="50">
        <f>SUM(L201/K201)</f>
        <v>8</v>
      </c>
    </row>
    <row r="202" spans="1:17" ht="18" x14ac:dyDescent="0.25">
      <c r="A202" s="5"/>
      <c r="B202" s="12">
        <v>46282</v>
      </c>
      <c r="C202" s="13"/>
      <c r="D202" s="13"/>
      <c r="E202" s="13"/>
      <c r="F202" s="13"/>
      <c r="G202" s="13"/>
      <c r="H202" s="13"/>
      <c r="I202" s="13"/>
      <c r="J202" s="13"/>
      <c r="K202" s="11">
        <f>SUM(C202+G202)</f>
        <v>0</v>
      </c>
      <c r="L202" s="11">
        <f>SUM(D202+H202)</f>
        <v>0</v>
      </c>
      <c r="M202" s="51" t="e">
        <f>SUM(D202/C202)</f>
        <v>#DIV/0!</v>
      </c>
      <c r="N202" s="51" t="e">
        <f>SUM(H202/G202)</f>
        <v>#DIV/0!</v>
      </c>
      <c r="O202" s="51" t="e">
        <f>SUM(L202/K202)</f>
        <v>#DIV/0!</v>
      </c>
      <c r="P202" s="49" t="e">
        <f>SUM((D202+H202)/(C202+G202))</f>
        <v>#DIV/0!</v>
      </c>
      <c r="Q202" s="50">
        <f>SUM((L201+L202)/(K201+K202))</f>
        <v>8</v>
      </c>
    </row>
    <row r="203" spans="1:17" ht="18" x14ac:dyDescent="0.25">
      <c r="A203" s="5"/>
      <c r="B203" s="12">
        <f>SUM(B202+7)</f>
        <v>46289</v>
      </c>
      <c r="C203" s="13"/>
      <c r="D203" s="13"/>
      <c r="E203" s="13"/>
      <c r="F203" s="13"/>
      <c r="G203" s="13"/>
      <c r="H203" s="13"/>
      <c r="I203" s="13"/>
      <c r="J203" s="13"/>
      <c r="K203" s="11">
        <f t="shared" ref="K203:K228" si="42">SUM(C203+G203)</f>
        <v>0</v>
      </c>
      <c r="L203" s="11">
        <f t="shared" ref="L203:L228" si="43">SUM(D203+H203)</f>
        <v>0</v>
      </c>
      <c r="M203" s="51" t="e">
        <f t="shared" ref="M203:M228" si="44">SUM(D203/C203)</f>
        <v>#DIV/0!</v>
      </c>
      <c r="N203" s="51" t="e">
        <f>SUM(H203/G203)</f>
        <v>#DIV/0!</v>
      </c>
      <c r="O203" s="51" t="e">
        <f t="shared" ref="O203:O228" si="45">SUM(L203/K203)</f>
        <v>#DIV/0!</v>
      </c>
      <c r="P203" s="49" t="e">
        <f>SUM((D202+D203+H202+H203)/(C202+C203+G202+G203))</f>
        <v>#DIV/0!</v>
      </c>
      <c r="Q203" s="50">
        <f>SUM((L201+L202+L203)/(K201+K202+K203))</f>
        <v>8</v>
      </c>
    </row>
    <row r="204" spans="1:17" ht="18" x14ac:dyDescent="0.25">
      <c r="A204" s="5"/>
      <c r="B204" s="12">
        <f t="shared" ref="B204:B219" si="46">SUM(B203+7)</f>
        <v>46296</v>
      </c>
      <c r="C204" s="13">
        <v>56</v>
      </c>
      <c r="D204" s="13">
        <v>501</v>
      </c>
      <c r="E204" s="13" t="s">
        <v>17</v>
      </c>
      <c r="F204" s="13"/>
      <c r="G204" s="13">
        <v>57</v>
      </c>
      <c r="H204" s="13">
        <v>301</v>
      </c>
      <c r="I204" s="13" t="s">
        <v>17</v>
      </c>
      <c r="J204" s="13"/>
      <c r="K204" s="11">
        <f t="shared" si="42"/>
        <v>113</v>
      </c>
      <c r="L204" s="11">
        <f t="shared" si="43"/>
        <v>802</v>
      </c>
      <c r="M204" s="51">
        <f t="shared" si="44"/>
        <v>8.9464285714285712</v>
      </c>
      <c r="N204" s="51">
        <f t="shared" ref="N204:N228" si="47">SUM(H204/G204)</f>
        <v>5.2807017543859649</v>
      </c>
      <c r="O204" s="51">
        <f t="shared" si="45"/>
        <v>7.0973451327433628</v>
      </c>
      <c r="P204" s="49">
        <f>SUM((D202+D203+D204+H202+H203+H204)/(C202+C203+C204+G202+G203+G204))</f>
        <v>7.0973451327433628</v>
      </c>
      <c r="Q204" s="50">
        <f>SUM((L201+L202+L203+L204)/(K201+K202+K203+K204))</f>
        <v>7.4192170818505341</v>
      </c>
    </row>
    <row r="205" spans="1:17" ht="18" x14ac:dyDescent="0.25">
      <c r="A205" s="5"/>
      <c r="B205" s="12">
        <f t="shared" si="46"/>
        <v>46303</v>
      </c>
      <c r="C205" s="13">
        <v>57</v>
      </c>
      <c r="D205" s="13">
        <v>501</v>
      </c>
      <c r="E205" s="13" t="s">
        <v>17</v>
      </c>
      <c r="F205" s="13"/>
      <c r="G205" s="13">
        <v>54</v>
      </c>
      <c r="H205" s="13">
        <v>299</v>
      </c>
      <c r="I205" s="13"/>
      <c r="J205" s="13" t="s">
        <v>17</v>
      </c>
      <c r="K205" s="11">
        <f t="shared" si="42"/>
        <v>111</v>
      </c>
      <c r="L205" s="11">
        <f t="shared" si="43"/>
        <v>800</v>
      </c>
      <c r="M205" s="51">
        <f t="shared" si="44"/>
        <v>8.7894736842105257</v>
      </c>
      <c r="N205" s="51">
        <f t="shared" si="47"/>
        <v>5.5370370370370372</v>
      </c>
      <c r="O205" s="51">
        <f t="shared" si="45"/>
        <v>7.2072072072072073</v>
      </c>
      <c r="P205" s="49">
        <f>SUM((D202+D203+D204+D205+H202+H203+H204+H205)/(C202+C203+C204+C205+G202+G203+G204+G205))</f>
        <v>7.1517857142857144</v>
      </c>
      <c r="Q205" s="50">
        <f>SUM((L201+L202+L203+L204+L205)/(K201+K202+K203+K204+K205))</f>
        <v>7.3371129524640208</v>
      </c>
    </row>
    <row r="206" spans="1:17" ht="18" x14ac:dyDescent="0.25">
      <c r="A206" s="5"/>
      <c r="B206" s="12">
        <f t="shared" si="46"/>
        <v>46310</v>
      </c>
      <c r="C206" s="13"/>
      <c r="D206" s="13"/>
      <c r="E206" s="13"/>
      <c r="F206" s="13"/>
      <c r="G206" s="13"/>
      <c r="H206" s="13"/>
      <c r="I206" s="13"/>
      <c r="J206" s="13"/>
      <c r="K206" s="11">
        <f t="shared" si="42"/>
        <v>0</v>
      </c>
      <c r="L206" s="11">
        <f t="shared" si="43"/>
        <v>0</v>
      </c>
      <c r="M206" s="51" t="e">
        <f t="shared" si="44"/>
        <v>#DIV/0!</v>
      </c>
      <c r="N206" s="51" t="e">
        <f t="shared" si="47"/>
        <v>#DIV/0!</v>
      </c>
      <c r="O206" s="51" t="e">
        <f t="shared" si="45"/>
        <v>#DIV/0!</v>
      </c>
      <c r="P206" s="49">
        <f>SUM((D202+D203+D204+D205+D206+H202+H203+H204+H205+H206)/(C202+C203+C204+C205+C206+G202+G203+G204+G205+G206))</f>
        <v>7.1517857142857144</v>
      </c>
      <c r="Q206" s="50">
        <f>SUM((L201+L202+L203+L204+L205+L206)/(K201+K202+K203+K204+K205+K206))</f>
        <v>7.3371129524640208</v>
      </c>
    </row>
    <row r="207" spans="1:17" ht="18" x14ac:dyDescent="0.25">
      <c r="A207" s="5"/>
      <c r="B207" s="12">
        <f t="shared" si="46"/>
        <v>46317</v>
      </c>
      <c r="C207" s="13"/>
      <c r="D207" s="13"/>
      <c r="E207" s="13"/>
      <c r="F207" s="13"/>
      <c r="G207" s="13"/>
      <c r="H207" s="13"/>
      <c r="I207" s="13"/>
      <c r="J207" s="13"/>
      <c r="K207" s="11">
        <f t="shared" si="42"/>
        <v>0</v>
      </c>
      <c r="L207" s="11">
        <f t="shared" si="43"/>
        <v>0</v>
      </c>
      <c r="M207" s="51" t="e">
        <f t="shared" si="44"/>
        <v>#DIV/0!</v>
      </c>
      <c r="N207" s="51" t="e">
        <f t="shared" si="47"/>
        <v>#DIV/0!</v>
      </c>
      <c r="O207" s="51" t="e">
        <f t="shared" si="45"/>
        <v>#DIV/0!</v>
      </c>
      <c r="P207" s="49">
        <f>SUM((D202+D203+D204+D205+D206+D207+H202+H203+H204+H205+H206+H207)/(C202+C203+C204+C205+C206+C207+G202+G203+G204+G205+G206+G207))</f>
        <v>7.1517857142857144</v>
      </c>
      <c r="Q207" s="50">
        <f>SUM((L201+L202+L203+L204+L205+L206+L207)/(K201+K202+K203+K204+K205+K206+K207))</f>
        <v>7.3371129524640208</v>
      </c>
    </row>
    <row r="208" spans="1:17" ht="18" x14ac:dyDescent="0.25">
      <c r="A208" s="5"/>
      <c r="B208" s="12">
        <f t="shared" si="46"/>
        <v>46324</v>
      </c>
      <c r="C208" s="13"/>
      <c r="D208" s="13"/>
      <c r="E208" s="13"/>
      <c r="F208" s="13"/>
      <c r="G208" s="13"/>
      <c r="H208" s="13"/>
      <c r="I208" s="13"/>
      <c r="J208" s="13"/>
      <c r="K208" s="11">
        <f t="shared" si="42"/>
        <v>0</v>
      </c>
      <c r="L208" s="11">
        <f t="shared" si="43"/>
        <v>0</v>
      </c>
      <c r="M208" s="51" t="e">
        <f t="shared" si="44"/>
        <v>#DIV/0!</v>
      </c>
      <c r="N208" s="51" t="e">
        <f t="shared" si="47"/>
        <v>#DIV/0!</v>
      </c>
      <c r="O208" s="51" t="e">
        <f t="shared" si="45"/>
        <v>#DIV/0!</v>
      </c>
      <c r="P208" s="49">
        <f>SUM((D202+D203+D204+D205+D206+D207+D208+H202+H203+H204+H205+H206+H207+H208)/(C202+C203+C204+C205+C206+C207+C208+G202+G203+G204+G205+G206+G207+G208))</f>
        <v>7.1517857142857144</v>
      </c>
      <c r="Q208" s="50">
        <f>SUM((L201+L202+L203+L204+L205+L206+L207+L208)/(K201+K202+K203+K204+K205+K206+K207+K208))</f>
        <v>7.3371129524640208</v>
      </c>
    </row>
    <row r="209" spans="1:17" ht="18" x14ac:dyDescent="0.25">
      <c r="A209" s="5"/>
      <c r="B209" s="12">
        <f t="shared" si="46"/>
        <v>46331</v>
      </c>
      <c r="C209" s="13"/>
      <c r="D209" s="13"/>
      <c r="E209" s="13"/>
      <c r="F209" s="13"/>
      <c r="G209" s="13"/>
      <c r="H209" s="13"/>
      <c r="I209" s="13"/>
      <c r="J209" s="13"/>
      <c r="K209" s="11">
        <f t="shared" si="42"/>
        <v>0</v>
      </c>
      <c r="L209" s="11">
        <f t="shared" si="43"/>
        <v>0</v>
      </c>
      <c r="M209" s="51" t="e">
        <f t="shared" si="44"/>
        <v>#DIV/0!</v>
      </c>
      <c r="N209" s="51" t="e">
        <f t="shared" si="47"/>
        <v>#DIV/0!</v>
      </c>
      <c r="O209" s="51" t="e">
        <f t="shared" si="45"/>
        <v>#DIV/0!</v>
      </c>
      <c r="P209" s="49">
        <f>SUM((D202+D203+D204+D205+D206+D207+D208+D209+H202+H203+H204+H205+H206+H207+H208+H209)/(C202+C203+C204+C205+C206+C207+C208+C209+G202+G203+G204+G205+G206+G207+G208+G209))</f>
        <v>7.1517857142857144</v>
      </c>
      <c r="Q209" s="50">
        <f>SUM((L201+L202+L203+L204+L205+L206+L207+L208+L209)/(K201+K202+K203+K204+K205+K206+K207+K208+K209))</f>
        <v>7.3371129524640208</v>
      </c>
    </row>
    <row r="210" spans="1:17" ht="18" x14ac:dyDescent="0.25">
      <c r="A210" s="5"/>
      <c r="B210" s="12">
        <f t="shared" si="46"/>
        <v>46338</v>
      </c>
      <c r="C210" s="13"/>
      <c r="D210" s="13"/>
      <c r="E210" s="13"/>
      <c r="F210" s="13"/>
      <c r="G210" s="13"/>
      <c r="H210" s="13"/>
      <c r="I210" s="13"/>
      <c r="J210" s="13"/>
      <c r="K210" s="11">
        <f t="shared" si="42"/>
        <v>0</v>
      </c>
      <c r="L210" s="11">
        <f t="shared" si="43"/>
        <v>0</v>
      </c>
      <c r="M210" s="51" t="e">
        <f t="shared" si="44"/>
        <v>#DIV/0!</v>
      </c>
      <c r="N210" s="51" t="e">
        <f t="shared" si="47"/>
        <v>#DIV/0!</v>
      </c>
      <c r="O210" s="51" t="e">
        <f t="shared" si="45"/>
        <v>#DIV/0!</v>
      </c>
      <c r="P210" s="49">
        <f>SUM((D202+D203+D204+D205+D206+D207+D208+D209+D210+H202+H203+H204+H205+H206+H207+H208+H209+H210)/(C202+C203+C204+C205+C206+C207+C208+C209+C210+G202+G203+G204+G205+G206+G207+G208+G209+G210))</f>
        <v>7.1517857142857144</v>
      </c>
      <c r="Q210" s="50">
        <f>SUM((L201+L202+L203+L204+L205+L206+L207+L208+L209+L210)/(K201+K202+K203+K204+K205+K206+K207+K208+K209+K210))</f>
        <v>7.3371129524640208</v>
      </c>
    </row>
    <row r="211" spans="1:17" ht="18" x14ac:dyDescent="0.25">
      <c r="A211" s="5"/>
      <c r="B211" s="12">
        <f t="shared" si="46"/>
        <v>46345</v>
      </c>
      <c r="C211" s="13"/>
      <c r="D211" s="13"/>
      <c r="E211" s="13"/>
      <c r="F211" s="13"/>
      <c r="G211" s="13"/>
      <c r="H211" s="13"/>
      <c r="I211" s="13"/>
      <c r="J211" s="13"/>
      <c r="K211" s="11">
        <f t="shared" si="42"/>
        <v>0</v>
      </c>
      <c r="L211" s="11">
        <f t="shared" si="43"/>
        <v>0</v>
      </c>
      <c r="M211" s="51" t="e">
        <f t="shared" si="44"/>
        <v>#DIV/0!</v>
      </c>
      <c r="N211" s="51" t="e">
        <f t="shared" si="47"/>
        <v>#DIV/0!</v>
      </c>
      <c r="O211" s="51" t="e">
        <f t="shared" si="45"/>
        <v>#DIV/0!</v>
      </c>
      <c r="P211" s="49">
        <f>SUM((D202+D203+D204+D205+D206+D207+D208+D209+D210+D211+H202+H203+H204+H205+H206+H207+H208+H209+H210+H211)/(C202+C203+C204+C205+C206+C207+C208+C209+C210+C211+G202+G203+G204+G205+G206+G207+G208+G209+G210+G211))</f>
        <v>7.1517857142857144</v>
      </c>
      <c r="Q211" s="50">
        <f>SUM((L201+L202+L203+L204+L205+L206+L207+L208+L209+L210+L211)/(K201+K202+K203+K204+K205+K206+K207+K208+K209+K210+K211))</f>
        <v>7.3371129524640208</v>
      </c>
    </row>
    <row r="212" spans="1:17" ht="18" x14ac:dyDescent="0.25">
      <c r="A212" s="5"/>
      <c r="B212" s="12">
        <f t="shared" si="46"/>
        <v>46352</v>
      </c>
      <c r="C212" s="13"/>
      <c r="D212" s="13"/>
      <c r="E212" s="13"/>
      <c r="F212" s="13"/>
      <c r="G212" s="13"/>
      <c r="H212" s="13"/>
      <c r="I212" s="13"/>
      <c r="J212" s="13"/>
      <c r="K212" s="11">
        <f t="shared" si="42"/>
        <v>0</v>
      </c>
      <c r="L212" s="11">
        <f t="shared" si="43"/>
        <v>0</v>
      </c>
      <c r="M212" s="51" t="e">
        <f t="shared" si="44"/>
        <v>#DIV/0!</v>
      </c>
      <c r="N212" s="51" t="e">
        <f t="shared" si="47"/>
        <v>#DIV/0!</v>
      </c>
      <c r="O212" s="51" t="e">
        <f t="shared" si="45"/>
        <v>#DIV/0!</v>
      </c>
      <c r="P212" s="49">
        <f>SUM((D202+D203+D204+D205+D206+D207+D208+D209+D210+D211+D212+H202+H203+H204+H205+H206+H207+H208+H209+H210+H211+H212)/(C202+C203+C204+C205+C206+C207+C208+C209+C210+C211+C212+G202+G203+G204+G205+G206+G207+G208+G209+G210+G211+G212))</f>
        <v>7.1517857142857144</v>
      </c>
      <c r="Q212" s="50">
        <f>SUM((L201+L202+L203+L204+L205+L206+L207+L208+L209+L210+L211+L212)/(K201+K202+K203+K204+K205+K206+K207+K208+K209+K210+K211+K212))</f>
        <v>7.3371129524640208</v>
      </c>
    </row>
    <row r="213" spans="1:17" ht="18" x14ac:dyDescent="0.25">
      <c r="A213" s="5"/>
      <c r="B213" s="12">
        <f t="shared" si="46"/>
        <v>46359</v>
      </c>
      <c r="C213" s="13"/>
      <c r="D213" s="13"/>
      <c r="E213" s="13"/>
      <c r="F213" s="13"/>
      <c r="G213" s="13"/>
      <c r="H213" s="13"/>
      <c r="I213" s="13"/>
      <c r="J213" s="13"/>
      <c r="K213" s="11">
        <f t="shared" si="42"/>
        <v>0</v>
      </c>
      <c r="L213" s="11">
        <f t="shared" si="43"/>
        <v>0</v>
      </c>
      <c r="M213" s="51" t="e">
        <f t="shared" si="44"/>
        <v>#DIV/0!</v>
      </c>
      <c r="N213" s="51" t="e">
        <f t="shared" si="47"/>
        <v>#DIV/0!</v>
      </c>
      <c r="O213" s="51" t="e">
        <f t="shared" si="45"/>
        <v>#DIV/0!</v>
      </c>
      <c r="P213" s="49">
        <f>SUM((D202+D203+D204+D205+D206+D207+D208+D209+D210+D211+D212+D213+H202+H203+H204+H205+H206+H207+H208+H209+H210+H211+H212+H213)/(C202+C203+C204+C205+C206+C207+C208+C209+C210+C211+C212+C213+G202+G203+G204+G205+G206+G207+G208+G209+G210+G211+G212+G213))</f>
        <v>7.1517857142857144</v>
      </c>
      <c r="Q213" s="50">
        <f>SUM((L201+L202+L203+L204+L205+L206+L207+L208+L209+L210+L211+L212+L213)/(K201+K202+K203+K204+K205+K206+K207+K208+K209+K210+K211+K212+K213))</f>
        <v>7.3371129524640208</v>
      </c>
    </row>
    <row r="214" spans="1:17" ht="18" x14ac:dyDescent="0.25">
      <c r="A214" s="5"/>
      <c r="B214" s="12">
        <f t="shared" si="46"/>
        <v>46366</v>
      </c>
      <c r="C214" s="13"/>
      <c r="D214" s="13"/>
      <c r="E214" s="13"/>
      <c r="F214" s="13"/>
      <c r="G214" s="13"/>
      <c r="H214" s="13"/>
      <c r="I214" s="13"/>
      <c r="J214" s="13"/>
      <c r="K214" s="11">
        <f t="shared" si="42"/>
        <v>0</v>
      </c>
      <c r="L214" s="11">
        <f t="shared" si="43"/>
        <v>0</v>
      </c>
      <c r="M214" s="51" t="e">
        <f t="shared" si="44"/>
        <v>#DIV/0!</v>
      </c>
      <c r="N214" s="51" t="e">
        <f t="shared" si="47"/>
        <v>#DIV/0!</v>
      </c>
      <c r="O214" s="51" t="e">
        <f t="shared" si="45"/>
        <v>#DIV/0!</v>
      </c>
      <c r="P214" s="49">
        <f>SUM((D202+D203+D204+D205+D206+D207+D208+D209+D210+D211+D212+D213+D214+H202+H203+H204+H205+H206+H207+H208+H209+H210+H211+H212+H213+H214)/(C202+C203+C204+C205+C206+C207+C208+C209+C210+C211+C212+C213+C214+G202+G203+G204+G205+G206+G207+G208+G209+G210+G211+G212+G213+G214))</f>
        <v>7.1517857142857144</v>
      </c>
      <c r="Q214" s="50">
        <f>SUM((L201+L202+L203+L204+L205+L206+L207+L208+L209+L210+L211+L212+L213+L214)/(K201+K202+K203+K204+K205+K206+K207+K208+K209+K210+K211+K212+K213+K214))</f>
        <v>7.3371129524640208</v>
      </c>
    </row>
    <row r="215" spans="1:17" ht="18" x14ac:dyDescent="0.25">
      <c r="A215" s="5"/>
      <c r="B215" s="12">
        <f t="shared" si="46"/>
        <v>46373</v>
      </c>
      <c r="C215" s="13"/>
      <c r="D215" s="13"/>
      <c r="E215" s="13"/>
      <c r="F215" s="13"/>
      <c r="G215" s="13"/>
      <c r="H215" s="13"/>
      <c r="I215" s="13"/>
      <c r="J215" s="13"/>
      <c r="K215" s="11">
        <f t="shared" si="42"/>
        <v>0</v>
      </c>
      <c r="L215" s="11">
        <f t="shared" si="43"/>
        <v>0</v>
      </c>
      <c r="M215" s="51" t="e">
        <f t="shared" si="44"/>
        <v>#DIV/0!</v>
      </c>
      <c r="N215" s="51" t="e">
        <f t="shared" si="47"/>
        <v>#DIV/0!</v>
      </c>
      <c r="O215" s="51" t="e">
        <f t="shared" si="45"/>
        <v>#DIV/0!</v>
      </c>
      <c r="P215" s="49">
        <f>SUM((D202+D203+D204+D205+D206+D207+D208+D209+D210+D211+D212+D213+D214+D215+H202+H203+H204+H205+H206+H207+H208+H209+H210+H211+H212+H213+H214+H215)/(C202+C203+C204+C205+C206+C207+C208+C209+C210+C211+C212+C213+C214+C215+G202+G203+G204+G205+G206+G207+G208+G209+G210+G211+G212+G213+G214+G215))</f>
        <v>7.1517857142857144</v>
      </c>
      <c r="Q215" s="50">
        <f>SUM((L201+L202+L203+L204+L205+L206+L207+L208+L209+L210+L211+L212+L213+L214+L215)/(K201+K202+K203+K204+K205+K206+K207+K208+K209+K210+K211+K212+K213+K214+K215))</f>
        <v>7.3371129524640208</v>
      </c>
    </row>
    <row r="216" spans="1:17" ht="18" x14ac:dyDescent="0.25">
      <c r="A216" s="5"/>
      <c r="B216" s="12">
        <f t="shared" si="46"/>
        <v>46380</v>
      </c>
      <c r="C216" s="13"/>
      <c r="D216" s="13"/>
      <c r="E216" s="13"/>
      <c r="F216" s="13"/>
      <c r="G216" s="13"/>
      <c r="H216" s="13"/>
      <c r="I216" s="13"/>
      <c r="J216" s="13"/>
      <c r="K216" s="11">
        <f t="shared" si="42"/>
        <v>0</v>
      </c>
      <c r="L216" s="11">
        <f t="shared" si="43"/>
        <v>0</v>
      </c>
      <c r="M216" s="51" t="e">
        <f t="shared" si="44"/>
        <v>#DIV/0!</v>
      </c>
      <c r="N216" s="51" t="e">
        <f t="shared" si="47"/>
        <v>#DIV/0!</v>
      </c>
      <c r="O216" s="51" t="e">
        <f t="shared" si="45"/>
        <v>#DIV/0!</v>
      </c>
      <c r="P216" s="49">
        <f>SUM((D202+D203+D204+D205+D206+D207+D208+D209+D210+D211+D212+D213+D214+D215+D216+H202+H203+H204+H205+H206+H207+H208+H209+H210+H211+H212+H213+H214+H215+H216)/(C202+C203+C204+C205+C206+C207+C208+C209+C210+C211+C212+C213+C214+C215+C216+G202+G203+G204+G205+G206+G207+G208+G209+G210+G211+G212+G213+G214+G215+G216))</f>
        <v>7.1517857142857144</v>
      </c>
      <c r="Q216" s="50">
        <f>SUM((L201+L202+L203+L204+L205+L206+L207+L208+L209+L210+L211+L212+L213+L214+L215+L216)/(K201+K202+K203+K204+K205+K206+K207+K208+K209+K210+K211+K212+K213+K214+K215+K216))</f>
        <v>7.3371129524640208</v>
      </c>
    </row>
    <row r="217" spans="1:17" ht="18" x14ac:dyDescent="0.25">
      <c r="A217" s="5"/>
      <c r="B217" s="12">
        <f t="shared" si="46"/>
        <v>46387</v>
      </c>
      <c r="C217" s="13"/>
      <c r="D217" s="13"/>
      <c r="E217" s="13"/>
      <c r="F217" s="13"/>
      <c r="G217" s="13"/>
      <c r="H217" s="13"/>
      <c r="I217" s="13"/>
      <c r="J217" s="13"/>
      <c r="K217" s="11">
        <f t="shared" si="42"/>
        <v>0</v>
      </c>
      <c r="L217" s="11">
        <f t="shared" si="43"/>
        <v>0</v>
      </c>
      <c r="M217" s="51" t="e">
        <f t="shared" si="44"/>
        <v>#DIV/0!</v>
      </c>
      <c r="N217" s="51" t="e">
        <f t="shared" si="47"/>
        <v>#DIV/0!</v>
      </c>
      <c r="O217" s="51" t="e">
        <f t="shared" si="45"/>
        <v>#DIV/0!</v>
      </c>
      <c r="P217" s="49">
        <f>SUM((D202+D203+D204+D205+D206+D207+D208+D209+D210+D211+D212+D213+D214+D215+D216+D217+H202+H203+H204+H205+H206+H207+H208+H209+H210+H211+H212+H213+H214+H215+H216+H217)/(C202+C203+C204+C205+C206+C207+C208+C209+C210+C211+C212+C213+C214+C215+C216+C217+G202+G203+G204+G205+G206+G207+G208+G209+G210+G211+G212+G213+G214+G215+G216+G217))</f>
        <v>7.1517857142857144</v>
      </c>
      <c r="Q217" s="50">
        <f>SUM((L201+L202+L203+L204+L205+L206+L207+L208+L209+L210+L211+L212+L213+L214+L215+L216+L217)/(K201+K202+K203+K204+K205+K206+K207+K208+K209+K210+K211+K212+K213+K214+K215+K216+K217))</f>
        <v>7.3371129524640208</v>
      </c>
    </row>
    <row r="218" spans="1:17" ht="18" x14ac:dyDescent="0.25">
      <c r="A218" s="5"/>
      <c r="B218" s="12">
        <f t="shared" si="46"/>
        <v>46394</v>
      </c>
      <c r="C218" s="13"/>
      <c r="D218" s="13"/>
      <c r="E218" s="13"/>
      <c r="F218" s="13"/>
      <c r="G218" s="13"/>
      <c r="H218" s="13"/>
      <c r="I218" s="13"/>
      <c r="J218" s="13"/>
      <c r="K218" s="11">
        <f t="shared" si="42"/>
        <v>0</v>
      </c>
      <c r="L218" s="11">
        <f t="shared" si="43"/>
        <v>0</v>
      </c>
      <c r="M218" s="51" t="e">
        <f t="shared" si="44"/>
        <v>#DIV/0!</v>
      </c>
      <c r="N218" s="51" t="e">
        <f t="shared" si="47"/>
        <v>#DIV/0!</v>
      </c>
      <c r="O218" s="51" t="e">
        <f t="shared" si="45"/>
        <v>#DIV/0!</v>
      </c>
      <c r="P218" s="49">
        <f>SUM((D202+D203+D204+D205+D206+D207+D208+D209+D210+D211+D212+D213+D214+D215+D216+D217+D218+H202+H203+H204+H205+H206+H207+H208+H209+H210+H211+H212+H213+H214+H215+H216+H217+H218)/(C202+C203+C204+C205+C206+C207+C208+C209+C210+C211+C212+C213+C214+C215+C216+C217+C218+G202+G203+G204+G205+G206+G207+G208+G209+G210+G211+G212+G213+G214+G215+G216+G217+G218))</f>
        <v>7.1517857142857144</v>
      </c>
      <c r="Q218" s="50">
        <f>SUM((L201+L202+L203+L204+L205+L206+L207+L208+L209+L210+L211+L212+L213+L214+L215+L216+L217+L218)/(K201+K202+K203+K204+K205+K206+K207+K208+K209+K210+K211+K212+K213+K214+K215+K216+K217+K218))</f>
        <v>7.3371129524640208</v>
      </c>
    </row>
    <row r="219" spans="1:17" ht="18" x14ac:dyDescent="0.25">
      <c r="A219" s="5"/>
      <c r="B219" s="12">
        <f t="shared" si="46"/>
        <v>46401</v>
      </c>
      <c r="C219" s="13"/>
      <c r="D219" s="13"/>
      <c r="E219" s="13"/>
      <c r="F219" s="13"/>
      <c r="G219" s="13"/>
      <c r="H219" s="13"/>
      <c r="I219" s="13"/>
      <c r="J219" s="13"/>
      <c r="K219" s="11">
        <f t="shared" si="42"/>
        <v>0</v>
      </c>
      <c r="L219" s="11">
        <f t="shared" si="43"/>
        <v>0</v>
      </c>
      <c r="M219" s="51" t="e">
        <f t="shared" si="44"/>
        <v>#DIV/0!</v>
      </c>
      <c r="N219" s="51" t="e">
        <f t="shared" si="47"/>
        <v>#DIV/0!</v>
      </c>
      <c r="O219" s="51" t="e">
        <f t="shared" si="45"/>
        <v>#DIV/0!</v>
      </c>
      <c r="P219" s="49">
        <f>SUM((D202+D203+D204+D205+D206+D207+D208+D209+D210+D211+D212+D213+D214+D215+D216+D217+D218+D219+H202+H203+H204+H205+H206+H207+H208+H209+H210+H211+H212+H213+H214+H215+H216+H217+H218+H219)/(C202+C203+C204+C205+C206+C207+C208+C209+C210+C211+C212+C213+C214+C215+C216+C217+C218+C219+G202+G203+G204+G205+G206+G207+G208+G209+G210+G211+G212+G213+G214+G215+G216+G217+G218+G219))</f>
        <v>7.1517857142857144</v>
      </c>
      <c r="Q219" s="50">
        <f>SUM((L201+L202+L203+L204+L205+L206+L207+L208+L209+L210+L211+L212+L213+L214+L215+L216+L217+L218+L219)/(K201+K202+K203+K204+K205+K206+K207+K208+K209+K210+K211+K212+K213+K214+K215+K216+K217+K218+K219))</f>
        <v>7.3371129524640208</v>
      </c>
    </row>
    <row r="220" spans="1:17" ht="18" x14ac:dyDescent="0.25">
      <c r="A220" s="5"/>
      <c r="B220" s="12">
        <f>SUM(B219+7)</f>
        <v>46408</v>
      </c>
      <c r="C220" s="13"/>
      <c r="D220" s="13"/>
      <c r="E220" s="13"/>
      <c r="F220" s="13"/>
      <c r="G220" s="13"/>
      <c r="H220" s="13"/>
      <c r="I220" s="13"/>
      <c r="J220" s="13"/>
      <c r="K220" s="11">
        <f t="shared" si="42"/>
        <v>0</v>
      </c>
      <c r="L220" s="11">
        <f t="shared" si="43"/>
        <v>0</v>
      </c>
      <c r="M220" s="51" t="e">
        <f t="shared" si="44"/>
        <v>#DIV/0!</v>
      </c>
      <c r="N220" s="51" t="e">
        <f t="shared" si="47"/>
        <v>#DIV/0!</v>
      </c>
      <c r="O220" s="51" t="e">
        <f t="shared" si="45"/>
        <v>#DIV/0!</v>
      </c>
      <c r="P220" s="49">
        <f>SUM((D202+D203+D204+D205+D206+D207+D208+D209+D210+D211+D212+D213+D214+D215+D216+D217+D218+D219+D220+H202+H203+H204+H205+H206+H207+H208+H209+H210+H211+H212+H213+H214+H215+H216+H217+H218+H219+H220)/(C202+C203+C204+C205+C206+C207+C208+C209+C210+C211+C212+C213+C214+C215+C216+C217+C218+C219+C220+G202+G203+G204+G205+G206+G207+G208+G209+G210+G211+G212+G213+G214+G215+G216+G217+G218+G219+G220))</f>
        <v>7.1517857142857144</v>
      </c>
      <c r="Q220" s="50">
        <f>SUM((L201+L202+L203+L204+L205+L206+L207+L208+L209+L210+L211+L212+L213+L214+L215+L216+L217+L218+L219+L220)/(K201+K202+K203+K204+K205+K206+K207+K208+K209+K210+K211+K212+K213+K214+K215+K216+K217+K218+K219+K220))</f>
        <v>7.3371129524640208</v>
      </c>
    </row>
    <row r="221" spans="1:17" ht="18" x14ac:dyDescent="0.25">
      <c r="A221" s="5"/>
      <c r="B221" s="12">
        <f>SUM(B220+7)</f>
        <v>46415</v>
      </c>
      <c r="C221" s="13"/>
      <c r="D221" s="13"/>
      <c r="E221" s="13"/>
      <c r="F221" s="13"/>
      <c r="G221" s="13"/>
      <c r="H221" s="13"/>
      <c r="I221" s="13"/>
      <c r="J221" s="13"/>
      <c r="K221" s="11">
        <f t="shared" si="42"/>
        <v>0</v>
      </c>
      <c r="L221" s="11">
        <f t="shared" si="43"/>
        <v>0</v>
      </c>
      <c r="M221" s="51" t="e">
        <f t="shared" si="44"/>
        <v>#DIV/0!</v>
      </c>
      <c r="N221" s="51" t="e">
        <f t="shared" si="47"/>
        <v>#DIV/0!</v>
      </c>
      <c r="O221" s="51" t="e">
        <f t="shared" si="45"/>
        <v>#DIV/0!</v>
      </c>
      <c r="P221" s="49">
        <f>SUM((D202+D203+D204+D205+D206+D207+D208+D209+D210+D211+D212+D213+D214+D215+D216+D217+D218+D219+D220+D221+H202+H203+H204+H205+H206+H207+H208+H209+H210+H211+H212+H213+H214+H215+H216+H217+H218+H219+H220+H221)/(C202+C203+C204+C205+C206+C207+C208+C209+C210+C211+C212+C213+C214+C215+C216+C217+C218+C219+C220+C221+G202+G203+G204+G205+G206+G207+G208+G209+G210+G211+G212+G213+G214+G215+G216+G217+G218+G219+G220+G221))</f>
        <v>7.1517857142857144</v>
      </c>
      <c r="Q221" s="50">
        <f>SUM((L201+L202+L203+L204+L205+L206+L207+L208+L209+L210+L211+L212+L213+L214+L215+L216+L217+L218+L219+L220+L221)/(K201+K202+K203+K204+K205+K206+K207+K208+K209+K210+K211+K212+K213+K214+K215+K216+K217+K218+K219+K220+K221))</f>
        <v>7.3371129524640208</v>
      </c>
    </row>
    <row r="222" spans="1:17" ht="18" x14ac:dyDescent="0.25">
      <c r="A222" s="5"/>
      <c r="B222" s="12"/>
      <c r="C222" s="13"/>
      <c r="D222" s="13"/>
      <c r="E222" s="13"/>
      <c r="F222" s="13"/>
      <c r="G222" s="13"/>
      <c r="H222" s="13"/>
      <c r="I222" s="13"/>
      <c r="J222" s="13"/>
      <c r="K222" s="11">
        <f t="shared" si="42"/>
        <v>0</v>
      </c>
      <c r="L222" s="11">
        <f t="shared" si="43"/>
        <v>0</v>
      </c>
      <c r="M222" s="51" t="e">
        <f t="shared" si="44"/>
        <v>#DIV/0!</v>
      </c>
      <c r="N222" s="51" t="e">
        <f t="shared" si="47"/>
        <v>#DIV/0!</v>
      </c>
      <c r="O222" s="51" t="e">
        <f t="shared" si="45"/>
        <v>#DIV/0!</v>
      </c>
      <c r="P222" s="49">
        <f>SUM((D202+D203+D204+D205+D206+D207+D208+D209+D210+D211+D212+D213+D214+D215+D216+D217+D218+D219+D220+D221+D222+H202+H203+H204+H205+H206+H207+H208+H209+H210+H211+H212+H213+H214+H215+H216+H217+H218+H219+H220+H221+H222)/(C202+C203+C204+C205+C206+C207+C208+C209+C210+C211+C212+C213+C214+C215+C216+C217+C218+C219+C220+C221+C222+G202+G203+G204+G205+G206+G207+G208+G209+G210+G211+G212+G213+G214+G215+G216+G217+G218+G219+G220+G221+G222))</f>
        <v>7.1517857142857144</v>
      </c>
      <c r="Q222" s="50">
        <f>SUM((L201+L202+L203+L204+L205+L206+L207+L208+L209+L210+L211+L212+L213+L214+L215+L216+L217+L218+L219+L220+L221+L222)/(K201+K202+K203+K204+K205+K206+K207+K208+K209+K210+K211+K212+K213+K214+K215+K216+K217+K218+K219+K220+K221+K222))</f>
        <v>7.3371129524640208</v>
      </c>
    </row>
    <row r="223" spans="1:17" ht="18" x14ac:dyDescent="0.25">
      <c r="A223" s="5"/>
      <c r="B223" s="12"/>
      <c r="C223" s="13"/>
      <c r="D223" s="13"/>
      <c r="E223" s="13"/>
      <c r="F223" s="13"/>
      <c r="G223" s="13"/>
      <c r="H223" s="13"/>
      <c r="I223" s="13"/>
      <c r="J223" s="13"/>
      <c r="K223" s="11">
        <f t="shared" si="42"/>
        <v>0</v>
      </c>
      <c r="L223" s="11">
        <f t="shared" si="43"/>
        <v>0</v>
      </c>
      <c r="M223" s="51" t="e">
        <f t="shared" si="44"/>
        <v>#DIV/0!</v>
      </c>
      <c r="N223" s="51" t="e">
        <f t="shared" si="47"/>
        <v>#DIV/0!</v>
      </c>
      <c r="O223" s="51" t="e">
        <f t="shared" si="45"/>
        <v>#DIV/0!</v>
      </c>
      <c r="P223" s="49">
        <f>SUM((D202+D203+D204+D205+D206+D207+D208+D209+D210+D211+D212+D213+D214+D215+D216+D217+D218+D219+D220+D221+D222+D223+H202+H203+H204+H205+H206+H207+H208+H209+H210+H211+H212+H213+H214+H215+H216+H217+H218+H219+H220+H221+H222+H223)/(C202+C203+C204+C205+C206+C207+C208+C209+C210+C211+C212+C213+C214+C215+C216+C217+C218+C219+C220+C221+C222+C223+G202+G203+G204+G205+G206+G207+G208+G209+G210+G211+G212+G213+G214+G215+G216+G217+G218+G219+G220+G221+G222+G223))</f>
        <v>7.1517857142857144</v>
      </c>
      <c r="Q223" s="50">
        <f>SUM((L201+L202+L203+L204+L205+L206+L207+L208+L209+L210+L211+L212+L213+L214+L215+L216+L217+L218+L219+L220+L221+L222+L223)/(K201+K202+K203+K204+K205+K206+K207+K208+K209+K210+K211+K212+K213+K214+K215+K216+K217+K218+K219+K220+K221+K222+K223))</f>
        <v>7.3371129524640208</v>
      </c>
    </row>
    <row r="224" spans="1:17" ht="18" x14ac:dyDescent="0.25">
      <c r="A224" s="5"/>
      <c r="B224" s="12"/>
      <c r="C224" s="13"/>
      <c r="D224" s="13"/>
      <c r="E224" s="13"/>
      <c r="F224" s="13"/>
      <c r="G224" s="13"/>
      <c r="H224" s="13"/>
      <c r="I224" s="13"/>
      <c r="J224" s="13"/>
      <c r="K224" s="11">
        <f t="shared" si="42"/>
        <v>0</v>
      </c>
      <c r="L224" s="11">
        <f t="shared" si="43"/>
        <v>0</v>
      </c>
      <c r="M224" s="51" t="e">
        <f t="shared" si="44"/>
        <v>#DIV/0!</v>
      </c>
      <c r="N224" s="51" t="e">
        <f t="shared" si="47"/>
        <v>#DIV/0!</v>
      </c>
      <c r="O224" s="51" t="e">
        <f t="shared" si="45"/>
        <v>#DIV/0!</v>
      </c>
      <c r="P224" s="49">
        <f>SUM((D202+D203+D204+D205+D206+D207+D208+D209+D210+D211+D212+D213+D214+D215+D216+D217+D218+D219+D220+D221+D222+D223+D224+H202+H203+H204+H205+H206+H207+H208+H209+H210+H211+H212+H213+H214+H215+H216+H217+H218+H219+H220+H221+H222+H223+H224)/(C202+C203+C204+C205+C206+C207+C208+C209+C210+C211+C212+C213+C214+C215+C216+C217+C218+C219+C220+C221+C222+C223+C224+G202+G203+G204+G205+G206+G207+G208+G209+G210+G211+G212+G213+G214+G215+G216+G217+G218+G219+G220+G221+G222+G223+G224))</f>
        <v>7.1517857142857144</v>
      </c>
      <c r="Q224" s="50">
        <f>SUM((L201+L202+L203+L204+L205+L206+L207+L208+L209+L210+L211+L212+L213+L214+L215+L216+L217+L218+L219+L220+L221+L222+L223+L224)/(K201+K202+K203+K204+K205+K206+K207+K208+K209+K210+K211+K212+K213+K214+K215+K216+K217+K218+K219+K220+K221+K222+K223+K224))</f>
        <v>7.3371129524640208</v>
      </c>
    </row>
    <row r="225" spans="1:17" ht="18" x14ac:dyDescent="0.25">
      <c r="A225" s="5"/>
      <c r="B225" s="12"/>
      <c r="C225" s="13"/>
      <c r="D225" s="13"/>
      <c r="E225" s="13"/>
      <c r="F225" s="13"/>
      <c r="G225" s="13"/>
      <c r="H225" s="13"/>
      <c r="I225" s="13"/>
      <c r="J225" s="13"/>
      <c r="K225" s="11">
        <f t="shared" si="42"/>
        <v>0</v>
      </c>
      <c r="L225" s="11">
        <f t="shared" si="43"/>
        <v>0</v>
      </c>
      <c r="M225" s="51" t="e">
        <f t="shared" si="44"/>
        <v>#DIV/0!</v>
      </c>
      <c r="N225" s="51" t="e">
        <f t="shared" si="47"/>
        <v>#DIV/0!</v>
      </c>
      <c r="O225" s="51" t="e">
        <f t="shared" si="45"/>
        <v>#DIV/0!</v>
      </c>
      <c r="P225" s="49">
        <f>SUM((D202+D203+D204+D205+D206+D207+D208+D209+D210+D211+D212+D213+D214+D215+D216+D217+D218+D219+D220+D221+D222+D223+D224+D225+H202+H203+H204+H205+H206+H207+H208+H209+H210+H211+H212+H213+H214+H215+H216+H217+H218+H219+H220+H221+H222+H223+H224+H225)/(C202+C203+C204+C205+C206+C207+C208+C209+C210+C211+C212+C213+C214+C215+C216+C217+C218+C219+C220+C221+C222+C223+C224+C225+G202+G203+G204+G205+G206+G207+G208+G209+G210+G211+G212+G213+G214+G215+G216+G217+G218+G219+G220+G221+G222+G223+G224+G225))</f>
        <v>7.1517857142857144</v>
      </c>
      <c r="Q225" s="50">
        <f>SUM((L201+L202+L203+L204+L205+L206+L207+L208+L209+L210+L211+L212+L213+L214+L215+L216+L217+L218+L219+L220+L221+L222+L223+L224+L225)/(K201+K202+K203+K204+K205+K206+K207+K208+K209+K210+K211+K212+K213+K214+K215+K216+K217+K218+K219+K220+K221+K222+K223+K224+K225))</f>
        <v>7.3371129524640208</v>
      </c>
    </row>
    <row r="226" spans="1:17" ht="18" x14ac:dyDescent="0.25">
      <c r="A226" s="5"/>
      <c r="B226" s="12"/>
      <c r="C226" s="13"/>
      <c r="D226" s="13"/>
      <c r="E226" s="13"/>
      <c r="F226" s="13"/>
      <c r="G226" s="13"/>
      <c r="H226" s="13"/>
      <c r="I226" s="13"/>
      <c r="J226" s="13"/>
      <c r="K226" s="11">
        <f t="shared" si="42"/>
        <v>0</v>
      </c>
      <c r="L226" s="11">
        <f t="shared" si="43"/>
        <v>0</v>
      </c>
      <c r="M226" s="51" t="e">
        <f t="shared" si="44"/>
        <v>#DIV/0!</v>
      </c>
      <c r="N226" s="51" t="e">
        <f t="shared" si="47"/>
        <v>#DIV/0!</v>
      </c>
      <c r="O226" s="51" t="e">
        <f t="shared" si="45"/>
        <v>#DIV/0!</v>
      </c>
      <c r="P226" s="49">
        <f>SUM((D202+D203+D204+D205+D206+D207+D208+D209+D210+D211+D212+D213+D214+D215+D216+D217+D218+D219+D220+D221+D222+D223+D224+D225+D226+H202+H203+H204+H205+H206+H207+H208+H209+H210+H211+H212+H213+H214+H215+H216+H217+H218+H219+H220+H221+H222+H223+H224+H225+H226)/(C202+C203+C204+C205+C206+C207+C208+C209+C210+C211+C212+C213+C214+C215+C216+C217+C218+C219+C220+C221+C222+C223+C224+C225+C226+G202+G203+G204+G205+G206+G207+G208+G209+G210+G211+G212+G213+G214+G215+G216+G217+G218+G219+G220+G221+G222+G223+G224+G225+G226))</f>
        <v>7.1517857142857144</v>
      </c>
      <c r="Q226" s="50">
        <f>SUM((L201+L202+L203+L204+L205+L206+L207+L208+L209+L210+L211+L212+L213+L214+L215+L216+L217+L218+L219+L220+L221+L222+L223+L224+L225+L226)/(K201+K202+K203+K204+K205+K206+K207+K208+K209+K210+K211+K212+K213+K214+K215+K216+K217+K218+K219+K220+K221+K222+K223+K224+K225+K226))</f>
        <v>7.3371129524640208</v>
      </c>
    </row>
    <row r="227" spans="1:17" ht="18" x14ac:dyDescent="0.25">
      <c r="A227" s="5"/>
      <c r="B227" s="15"/>
      <c r="C227" s="13"/>
      <c r="D227" s="13"/>
      <c r="E227" s="13"/>
      <c r="F227" s="13"/>
      <c r="G227" s="13"/>
      <c r="H227" s="13"/>
      <c r="I227" s="13"/>
      <c r="J227" s="13"/>
      <c r="K227" s="11">
        <f t="shared" si="42"/>
        <v>0</v>
      </c>
      <c r="L227" s="11">
        <f t="shared" si="43"/>
        <v>0</v>
      </c>
      <c r="M227" s="51" t="e">
        <f t="shared" si="44"/>
        <v>#DIV/0!</v>
      </c>
      <c r="N227" s="51" t="e">
        <f t="shared" si="47"/>
        <v>#DIV/0!</v>
      </c>
      <c r="O227" s="51" t="e">
        <f t="shared" si="45"/>
        <v>#DIV/0!</v>
      </c>
      <c r="P227" s="49">
        <f>SUM((D202+D203+D204+D205+D206+D207+D208+D209+D210+D211+D212+D213+D214+D215+D216+D217+D218+D219+D220+D221+D222+D223+D224+D225+D226+D227+H202+H203+H204+H205+H206+H207+H208+H209+H210+H211+H212+H213+H214+H215+H216+H217+H218+H219+H220+H221+H222+H223+H224+H225+H226+H227)/(C202+C203+C204+C205+C206+C207+C208+C209+C210+C211+C212+C213+C214+C215+C216+C217+C218+C219+C220+C221+C222+C223+C224+C225+C226+C227+G202+G203+G204+G205+G206+G207+G208+G209+G210+G211+G212+G213+G214+G215+G216+G217+G218+G219+G220+G221+G222+G223+G224+G225+G226+G227))</f>
        <v>7.1517857142857144</v>
      </c>
      <c r="Q227" s="50">
        <f>SUM((L201+L202+L203+L204+L205+L206+L207+L208+L209+L210+L211+L212+L213+L214+L215+L216+L217+L218+L219+L220+L221+L222+L223+L224+L225+L226+L227)/(K201+K202+K203+K204+K205+K206+K207+K208+K209+K210+K211+K212+K213+K214+K215+K216+K217+K218+K219+K220+K221+K222+K223+K224+K225+K226+K227))</f>
        <v>7.3371129524640208</v>
      </c>
    </row>
    <row r="228" spans="1:17" ht="18" x14ac:dyDescent="0.25">
      <c r="A228" s="5"/>
      <c r="B228" s="15"/>
      <c r="C228" s="13"/>
      <c r="D228" s="13"/>
      <c r="E228" s="13"/>
      <c r="F228" s="13"/>
      <c r="G228" s="13"/>
      <c r="H228" s="13"/>
      <c r="I228" s="13"/>
      <c r="J228" s="13"/>
      <c r="K228" s="11">
        <f t="shared" si="42"/>
        <v>0</v>
      </c>
      <c r="L228" s="11">
        <f t="shared" si="43"/>
        <v>0</v>
      </c>
      <c r="M228" s="51" t="e">
        <f t="shared" si="44"/>
        <v>#DIV/0!</v>
      </c>
      <c r="N228" s="51" t="e">
        <f t="shared" si="47"/>
        <v>#DIV/0!</v>
      </c>
      <c r="O228" s="51" t="e">
        <f t="shared" si="45"/>
        <v>#DIV/0!</v>
      </c>
      <c r="P228" s="49">
        <f>SUM((D202+D203+D204+D205+D206+D207+D208+D209+D210+D211+D212+D213+D214+D215+D216+D217+D218+D219+D220+D221+D222+D223+D224+D225+D226+D227+D228+H202+H203+H204+H205+H206+H207+H208+H209+H210+H211+H212+H213+H214+H215+H216+H217+H218+H219+H220+H221+H222+H223+H224+H225+H226+H227+H228)/(C202+C203+C204+C205+C206+C207+C208+C209+C210+C211+C212+C213+C214+C215+C216+C217+C218+C219+C220+C221+C222+C223+C224+C225+C226+C227+C228+G202+G203+G204+G205+G206+G207+G208+G209+G210+G211+G212+G213+G214+G215+G216+G217+G218+G219+G220+G221+G222+G223+G224+G225+G226+G227+G228))</f>
        <v>7.1517857142857144</v>
      </c>
      <c r="Q228" s="50">
        <f>SUM((L201+L202+L203+L204+L205+L206+L207+L208+L209+L210+L211+L212+L213+L214+L215+L216+L217+L218+L219+L220+L221+L222+L223+L224+L225+L226+L227+L228)/(K201+K202+K203+K204+K205+K206+K207+K208+K209+K210+K211+K212+K213+K214+K215+K216+K217+K218+K219+K220+K221+K222+K223+K224+K225+K226+K227+K228))</f>
        <v>7.3371129524640208</v>
      </c>
    </row>
    <row r="229" spans="1:17" ht="18" x14ac:dyDescent="0.25">
      <c r="A229" s="5"/>
      <c r="B229" s="8"/>
      <c r="C229" s="14"/>
      <c r="D229" s="14"/>
      <c r="E229" s="14"/>
      <c r="F229" s="14"/>
      <c r="G229" s="14"/>
      <c r="H229" s="14"/>
      <c r="I229" s="14"/>
      <c r="J229" s="14"/>
      <c r="K229" s="8"/>
      <c r="L229" s="8"/>
      <c r="M229" s="46"/>
      <c r="N229" s="46"/>
      <c r="O229" s="46"/>
      <c r="P229" s="46"/>
      <c r="Q229" s="48"/>
    </row>
    <row r="230" spans="1:17" ht="18.75" thickBot="1" x14ac:dyDescent="0.3">
      <c r="A230" s="5"/>
      <c r="B230" s="8"/>
      <c r="C230" s="14"/>
      <c r="D230" s="14"/>
      <c r="E230" s="14"/>
      <c r="F230" s="14"/>
      <c r="G230" s="14"/>
      <c r="H230" s="14"/>
      <c r="I230" s="14"/>
      <c r="J230" s="14"/>
      <c r="K230" s="8"/>
      <c r="L230" s="8"/>
      <c r="M230" s="46"/>
      <c r="N230" s="46"/>
      <c r="O230" s="46"/>
      <c r="P230" s="46"/>
      <c r="Q230" s="48"/>
    </row>
    <row r="231" spans="1:17" ht="19.5" thickTop="1" thickBot="1" x14ac:dyDescent="0.3">
      <c r="A231" s="17" t="s">
        <v>18</v>
      </c>
      <c r="B231" s="19"/>
      <c r="C231" s="70">
        <f>Q228</f>
        <v>7.3371129524640208</v>
      </c>
      <c r="D231" s="20"/>
      <c r="E231" s="20">
        <f>COUNTA(E202:E228)</f>
        <v>2</v>
      </c>
      <c r="F231" s="20">
        <f t="shared" ref="F231:J231" si="48">COUNTA(F202:F228)</f>
        <v>0</v>
      </c>
      <c r="G231" s="20"/>
      <c r="H231" s="20"/>
      <c r="I231" s="20">
        <f t="shared" si="48"/>
        <v>1</v>
      </c>
      <c r="J231" s="20">
        <f t="shared" si="48"/>
        <v>1</v>
      </c>
      <c r="K231" s="68">
        <f>SUM(K201:K228)</f>
        <v>286.625</v>
      </c>
      <c r="L231" s="68">
        <f>SUM(L201:L228)</f>
        <v>2103</v>
      </c>
      <c r="M231" s="52"/>
      <c r="N231" s="52"/>
      <c r="O231" s="53"/>
      <c r="P231" s="53"/>
      <c r="Q231" s="48"/>
    </row>
    <row r="232" spans="1:17" ht="18" x14ac:dyDescent="0.25">
      <c r="A232" s="5"/>
      <c r="B232" s="18"/>
      <c r="C232" s="23"/>
      <c r="D232" s="16"/>
      <c r="E232" s="16"/>
      <c r="F232" s="16"/>
      <c r="G232" s="24"/>
      <c r="H232" s="16"/>
      <c r="I232" s="16"/>
      <c r="J232" s="16"/>
      <c r="K232" s="5"/>
      <c r="L232" s="5"/>
      <c r="M232" s="48"/>
      <c r="N232" s="48"/>
      <c r="O232" s="48"/>
      <c r="P232" s="48"/>
      <c r="Q232" s="48"/>
    </row>
    <row r="233" spans="1:17" ht="18" x14ac:dyDescent="0.25">
      <c r="A233" s="5"/>
      <c r="B233" s="28"/>
      <c r="C233" s="23"/>
      <c r="D233" s="16"/>
      <c r="E233" s="16"/>
      <c r="F233" s="16"/>
      <c r="G233" s="24"/>
      <c r="H233" s="16"/>
      <c r="I233" s="16"/>
      <c r="J233" s="16"/>
      <c r="K233" s="5"/>
      <c r="L233" s="5"/>
      <c r="M233" s="48"/>
      <c r="N233" s="48"/>
      <c r="O233" s="48"/>
      <c r="P233" s="48"/>
      <c r="Q233" s="48"/>
    </row>
    <row r="234" spans="1:17" ht="18" x14ac:dyDescent="0.25">
      <c r="A234" s="5"/>
      <c r="B234" s="9" t="s">
        <v>16</v>
      </c>
      <c r="C234" s="55">
        <f>SUM(D234/8)</f>
        <v>62.625</v>
      </c>
      <c r="D234" s="10">
        <v>501</v>
      </c>
      <c r="E234" s="10"/>
      <c r="F234" s="10"/>
      <c r="G234" s="10"/>
      <c r="H234" s="10"/>
      <c r="I234" s="10"/>
      <c r="J234" s="10"/>
      <c r="K234" s="56">
        <f>C234</f>
        <v>62.625</v>
      </c>
      <c r="L234" s="11">
        <v>501</v>
      </c>
      <c r="M234" s="49">
        <f>SUM(D234/C234)</f>
        <v>8</v>
      </c>
      <c r="N234" s="46" t="e">
        <f>SUM(H234/G234)</f>
        <v>#DIV/0!</v>
      </c>
      <c r="O234" s="49">
        <f>SUM(L234/K234)</f>
        <v>8</v>
      </c>
      <c r="P234" s="49">
        <f>SUM((D234+H234)/(C234+G234))</f>
        <v>8</v>
      </c>
      <c r="Q234" s="50">
        <f>SUM(L234/K234)</f>
        <v>8</v>
      </c>
    </row>
    <row r="235" spans="1:17" ht="18" x14ac:dyDescent="0.25">
      <c r="A235" s="5"/>
      <c r="B235" s="12">
        <v>46282</v>
      </c>
      <c r="C235" s="13"/>
      <c r="D235" s="13"/>
      <c r="E235" s="13"/>
      <c r="F235" s="13"/>
      <c r="G235" s="13"/>
      <c r="H235" s="13"/>
      <c r="I235" s="13"/>
      <c r="J235" s="13"/>
      <c r="K235" s="11">
        <f>SUM(C235+G235)</f>
        <v>0</v>
      </c>
      <c r="L235" s="11">
        <f>SUM(D235+H235)</f>
        <v>0</v>
      </c>
      <c r="M235" s="51" t="e">
        <f>SUM(D235/C235)</f>
        <v>#DIV/0!</v>
      </c>
      <c r="N235" s="51" t="e">
        <f>SUM(H235/G235)</f>
        <v>#DIV/0!</v>
      </c>
      <c r="O235" s="51" t="e">
        <f>SUM(L235/K235)</f>
        <v>#DIV/0!</v>
      </c>
      <c r="P235" s="49" t="e">
        <f>SUM((D235+H235)/(C235+G235))</f>
        <v>#DIV/0!</v>
      </c>
      <c r="Q235" s="50">
        <f>SUM((L234+L235)/(K234+K235))</f>
        <v>8</v>
      </c>
    </row>
    <row r="236" spans="1:17" ht="18" x14ac:dyDescent="0.25">
      <c r="A236" s="5"/>
      <c r="B236" s="12">
        <f>SUM(B235+7)</f>
        <v>46289</v>
      </c>
      <c r="C236" s="13"/>
      <c r="D236" s="13"/>
      <c r="E236" s="13"/>
      <c r="F236" s="13"/>
      <c r="G236" s="13"/>
      <c r="H236" s="13"/>
      <c r="I236" s="13"/>
      <c r="J236" s="13"/>
      <c r="K236" s="11">
        <f t="shared" ref="K236:K261" si="49">SUM(C236+G236)</f>
        <v>0</v>
      </c>
      <c r="L236" s="11">
        <f t="shared" ref="L236:L261" si="50">SUM(D236+H236)</f>
        <v>0</v>
      </c>
      <c r="M236" s="51" t="e">
        <f t="shared" ref="M236:M261" si="51">SUM(D236/C236)</f>
        <v>#DIV/0!</v>
      </c>
      <c r="N236" s="51" t="e">
        <f>SUM(H236/G236)</f>
        <v>#DIV/0!</v>
      </c>
      <c r="O236" s="51" t="e">
        <f t="shared" ref="O236:O261" si="52">SUM(L236/K236)</f>
        <v>#DIV/0!</v>
      </c>
      <c r="P236" s="49" t="e">
        <f>SUM((D235+D236+H235+H236)/(C235+C236+G235+G236))</f>
        <v>#DIV/0!</v>
      </c>
      <c r="Q236" s="50">
        <f>SUM((L234+L235+L236)/(K234+K235+K236))</f>
        <v>8</v>
      </c>
    </row>
    <row r="237" spans="1:17" ht="18" x14ac:dyDescent="0.25">
      <c r="A237" s="5"/>
      <c r="B237" s="12">
        <f t="shared" ref="B237:B252" si="53">SUM(B236+7)</f>
        <v>46296</v>
      </c>
      <c r="C237" s="13"/>
      <c r="D237" s="13"/>
      <c r="E237" s="13"/>
      <c r="F237" s="13"/>
      <c r="G237" s="13"/>
      <c r="H237" s="13"/>
      <c r="I237" s="13"/>
      <c r="J237" s="13"/>
      <c r="K237" s="11">
        <f t="shared" si="49"/>
        <v>0</v>
      </c>
      <c r="L237" s="11">
        <f t="shared" si="50"/>
        <v>0</v>
      </c>
      <c r="M237" s="51" t="e">
        <f t="shared" si="51"/>
        <v>#DIV/0!</v>
      </c>
      <c r="N237" s="51" t="e">
        <f t="shared" ref="N237:N261" si="54">SUM(H237/G237)</f>
        <v>#DIV/0!</v>
      </c>
      <c r="O237" s="51" t="e">
        <f t="shared" si="52"/>
        <v>#DIV/0!</v>
      </c>
      <c r="P237" s="49" t="e">
        <f>SUM((D235+D236+D237+H235+H236+H237)/(C235+C236+C237+G235+G236+G237))</f>
        <v>#DIV/0!</v>
      </c>
      <c r="Q237" s="50">
        <f>SUM((L234+L235+L236+L237)/(K234+K235+K236+K237))</f>
        <v>8</v>
      </c>
    </row>
    <row r="238" spans="1:17" ht="18" x14ac:dyDescent="0.25">
      <c r="A238" s="5"/>
      <c r="B238" s="12">
        <f t="shared" si="53"/>
        <v>46303</v>
      </c>
      <c r="C238" s="13"/>
      <c r="D238" s="13"/>
      <c r="E238" s="13"/>
      <c r="F238" s="13"/>
      <c r="G238" s="13"/>
      <c r="H238" s="13"/>
      <c r="I238" s="13"/>
      <c r="J238" s="13"/>
      <c r="K238" s="11">
        <f t="shared" si="49"/>
        <v>0</v>
      </c>
      <c r="L238" s="11">
        <f t="shared" si="50"/>
        <v>0</v>
      </c>
      <c r="M238" s="51" t="e">
        <f t="shared" si="51"/>
        <v>#DIV/0!</v>
      </c>
      <c r="N238" s="51" t="e">
        <f t="shared" si="54"/>
        <v>#DIV/0!</v>
      </c>
      <c r="O238" s="51" t="e">
        <f t="shared" si="52"/>
        <v>#DIV/0!</v>
      </c>
      <c r="P238" s="49" t="e">
        <f>SUM((D235+D236+D237+D238+H235+H236+H237+H238)/(C235+C236+C237+C238+G235+G236+G237+G238))</f>
        <v>#DIV/0!</v>
      </c>
      <c r="Q238" s="50">
        <f>SUM((L234+L235+L236+L237+L238)/(K234+K235+K236+K237+K238))</f>
        <v>8</v>
      </c>
    </row>
    <row r="239" spans="1:17" ht="18" x14ac:dyDescent="0.25">
      <c r="A239" s="5"/>
      <c r="B239" s="12">
        <f t="shared" si="53"/>
        <v>46310</v>
      </c>
      <c r="C239" s="13"/>
      <c r="D239" s="13"/>
      <c r="E239" s="13"/>
      <c r="F239" s="13"/>
      <c r="G239" s="13"/>
      <c r="H239" s="13"/>
      <c r="I239" s="13"/>
      <c r="J239" s="13"/>
      <c r="K239" s="11">
        <f t="shared" si="49"/>
        <v>0</v>
      </c>
      <c r="L239" s="11">
        <f t="shared" si="50"/>
        <v>0</v>
      </c>
      <c r="M239" s="51" t="e">
        <f t="shared" si="51"/>
        <v>#DIV/0!</v>
      </c>
      <c r="N239" s="51" t="e">
        <f t="shared" si="54"/>
        <v>#DIV/0!</v>
      </c>
      <c r="O239" s="51" t="e">
        <f t="shared" si="52"/>
        <v>#DIV/0!</v>
      </c>
      <c r="P239" s="49" t="e">
        <f>SUM((D235+D236+D237+D238+D239+H235+H236+H237+H238+H239)/(C235+C236+C237+C238+C239+G235+G236+G237+G238+G239))</f>
        <v>#DIV/0!</v>
      </c>
      <c r="Q239" s="50">
        <f>SUM((L234+L235+L236+L237+L238+L239)/(K234+K235+K236+K237+K238+K239))</f>
        <v>8</v>
      </c>
    </row>
    <row r="240" spans="1:17" ht="18" x14ac:dyDescent="0.25">
      <c r="A240" s="5"/>
      <c r="B240" s="12">
        <f t="shared" si="53"/>
        <v>46317</v>
      </c>
      <c r="C240" s="13"/>
      <c r="D240" s="13"/>
      <c r="E240" s="13"/>
      <c r="F240" s="13"/>
      <c r="G240" s="13"/>
      <c r="H240" s="13"/>
      <c r="I240" s="13"/>
      <c r="J240" s="13"/>
      <c r="K240" s="11">
        <f t="shared" si="49"/>
        <v>0</v>
      </c>
      <c r="L240" s="11">
        <f t="shared" si="50"/>
        <v>0</v>
      </c>
      <c r="M240" s="51" t="e">
        <f t="shared" si="51"/>
        <v>#DIV/0!</v>
      </c>
      <c r="N240" s="51" t="e">
        <f t="shared" si="54"/>
        <v>#DIV/0!</v>
      </c>
      <c r="O240" s="51" t="e">
        <f t="shared" si="52"/>
        <v>#DIV/0!</v>
      </c>
      <c r="P240" s="49" t="e">
        <f>SUM((D235+D236+D237+D238+D239+D240+H235+H236+H237+H238+H239+H240)/(C235+C236+C237+C238+C239+C240+G235+G236+G237+G238+G239+G240))</f>
        <v>#DIV/0!</v>
      </c>
      <c r="Q240" s="50">
        <f>SUM((L234+L235+L236+L237+L238+L239+L240)/(K234+K235+K236+K237+K238+K239+K240))</f>
        <v>8</v>
      </c>
    </row>
    <row r="241" spans="1:17" ht="18" x14ac:dyDescent="0.25">
      <c r="A241" s="5"/>
      <c r="B241" s="12">
        <f t="shared" si="53"/>
        <v>46324</v>
      </c>
      <c r="C241" s="13"/>
      <c r="D241" s="13"/>
      <c r="E241" s="13"/>
      <c r="F241" s="13"/>
      <c r="G241" s="13"/>
      <c r="H241" s="13"/>
      <c r="I241" s="13"/>
      <c r="J241" s="13"/>
      <c r="K241" s="11">
        <f t="shared" si="49"/>
        <v>0</v>
      </c>
      <c r="L241" s="11">
        <f t="shared" si="50"/>
        <v>0</v>
      </c>
      <c r="M241" s="51" t="e">
        <f t="shared" si="51"/>
        <v>#DIV/0!</v>
      </c>
      <c r="N241" s="51" t="e">
        <f t="shared" si="54"/>
        <v>#DIV/0!</v>
      </c>
      <c r="O241" s="51" t="e">
        <f t="shared" si="52"/>
        <v>#DIV/0!</v>
      </c>
      <c r="P241" s="49" t="e">
        <f>SUM((D235+D236+D237+D238+D239+D240+D241+H235+H236+H237+H238+H239+H240+H241)/(C235+C236+C237+C238+C239+C240+C241+G235+G236+G237+G238+G239+G240+G241))</f>
        <v>#DIV/0!</v>
      </c>
      <c r="Q241" s="50">
        <f>SUM((L234+L235+L236+L237+L238+L239+L240+L241)/(K234+K235+K236+K237+K238+K239+K240+K241))</f>
        <v>8</v>
      </c>
    </row>
    <row r="242" spans="1:17" ht="18" x14ac:dyDescent="0.25">
      <c r="A242" s="5"/>
      <c r="B242" s="12">
        <f t="shared" si="53"/>
        <v>46331</v>
      </c>
      <c r="C242" s="13"/>
      <c r="D242" s="13"/>
      <c r="E242" s="13"/>
      <c r="F242" s="13"/>
      <c r="G242" s="13"/>
      <c r="H242" s="13"/>
      <c r="I242" s="13"/>
      <c r="J242" s="13"/>
      <c r="K242" s="11">
        <f t="shared" si="49"/>
        <v>0</v>
      </c>
      <c r="L242" s="11">
        <f t="shared" si="50"/>
        <v>0</v>
      </c>
      <c r="M242" s="51" t="e">
        <f t="shared" si="51"/>
        <v>#DIV/0!</v>
      </c>
      <c r="N242" s="51" t="e">
        <f t="shared" si="54"/>
        <v>#DIV/0!</v>
      </c>
      <c r="O242" s="51" t="e">
        <f t="shared" si="52"/>
        <v>#DIV/0!</v>
      </c>
      <c r="P242" s="49" t="e">
        <f>SUM((D235+D236+D237+D238+D239+D240+D241+D242+H235+H236+H237+H238+H239+H240+H241+H242)/(C235+C236+C237+C238+C239+C240+C241+C242+G235+G236+G237+G238+G239+G240+G241+G242))</f>
        <v>#DIV/0!</v>
      </c>
      <c r="Q242" s="50">
        <f>SUM((L234+L235+L236+L237+L238+L239+L240+L241+L242)/(K234+K235+K236+K237+K238+K239+K240+K241+K242))</f>
        <v>8</v>
      </c>
    </row>
    <row r="243" spans="1:17" ht="18" x14ac:dyDescent="0.25">
      <c r="A243" s="5"/>
      <c r="B243" s="12">
        <f t="shared" si="53"/>
        <v>46338</v>
      </c>
      <c r="C243" s="13"/>
      <c r="D243" s="13"/>
      <c r="E243" s="13"/>
      <c r="F243" s="13"/>
      <c r="G243" s="13"/>
      <c r="H243" s="13"/>
      <c r="I243" s="13"/>
      <c r="J243" s="13"/>
      <c r="K243" s="11">
        <f t="shared" si="49"/>
        <v>0</v>
      </c>
      <c r="L243" s="11">
        <f t="shared" si="50"/>
        <v>0</v>
      </c>
      <c r="M243" s="51" t="e">
        <f t="shared" si="51"/>
        <v>#DIV/0!</v>
      </c>
      <c r="N243" s="51" t="e">
        <f t="shared" si="54"/>
        <v>#DIV/0!</v>
      </c>
      <c r="O243" s="51" t="e">
        <f t="shared" si="52"/>
        <v>#DIV/0!</v>
      </c>
      <c r="P243" s="49" t="e">
        <f>SUM((D235+D236+D237+D238+D239+D240+D241+D242+D243+H235+H236+H237+H238+H239+H240+H241+H242+H243)/(C235+C236+C237+C238+C239+C240+C241+C242+C243+G235+G236+G237+G238+G239+G240+G241+G242+G243))</f>
        <v>#DIV/0!</v>
      </c>
      <c r="Q243" s="50">
        <f>SUM((L234+L235+L236+L237+L238+L239+L240+L241+L242+L243)/(K234+K235+K236+K237+K238+K239+K240+K241+K242+K243))</f>
        <v>8</v>
      </c>
    </row>
    <row r="244" spans="1:17" ht="18" x14ac:dyDescent="0.25">
      <c r="A244" s="5"/>
      <c r="B244" s="12">
        <f t="shared" si="53"/>
        <v>46345</v>
      </c>
      <c r="C244" s="13"/>
      <c r="D244" s="13"/>
      <c r="E244" s="13"/>
      <c r="F244" s="13"/>
      <c r="G244" s="13"/>
      <c r="H244" s="13"/>
      <c r="I244" s="13"/>
      <c r="J244" s="13"/>
      <c r="K244" s="11">
        <f t="shared" si="49"/>
        <v>0</v>
      </c>
      <c r="L244" s="11">
        <f t="shared" si="50"/>
        <v>0</v>
      </c>
      <c r="M244" s="51" t="e">
        <f t="shared" si="51"/>
        <v>#DIV/0!</v>
      </c>
      <c r="N244" s="51" t="e">
        <f t="shared" si="54"/>
        <v>#DIV/0!</v>
      </c>
      <c r="O244" s="51" t="e">
        <f t="shared" si="52"/>
        <v>#DIV/0!</v>
      </c>
      <c r="P244" s="49" t="e">
        <f>SUM((D235+D236+D237+D238+D239+D240+D241+D242+D243+D244+H235+H236+H237+H238+H239+H240+H241+H242+H243+H244)/(C235+C236+C237+C238+C239+C240+C241+C242+C243+C244+G235+G236+G237+G238+G239+G240+G241+G242+G243+G244))</f>
        <v>#DIV/0!</v>
      </c>
      <c r="Q244" s="50">
        <f>SUM((L234+L235+L236+L237+L238+L239+L240+L241+L242+L243+L244)/(K234+K235+K236+K237+K238+K239+K240+K241+K242+K243+K244))</f>
        <v>8</v>
      </c>
    </row>
    <row r="245" spans="1:17" ht="18" x14ac:dyDescent="0.25">
      <c r="A245" s="5"/>
      <c r="B245" s="12">
        <f t="shared" si="53"/>
        <v>46352</v>
      </c>
      <c r="C245" s="13"/>
      <c r="D245" s="13"/>
      <c r="E245" s="13"/>
      <c r="F245" s="13"/>
      <c r="G245" s="13"/>
      <c r="H245" s="13"/>
      <c r="I245" s="13"/>
      <c r="J245" s="13"/>
      <c r="K245" s="11">
        <f t="shared" si="49"/>
        <v>0</v>
      </c>
      <c r="L245" s="11">
        <f t="shared" si="50"/>
        <v>0</v>
      </c>
      <c r="M245" s="51" t="e">
        <f t="shared" si="51"/>
        <v>#DIV/0!</v>
      </c>
      <c r="N245" s="51" t="e">
        <f t="shared" si="54"/>
        <v>#DIV/0!</v>
      </c>
      <c r="O245" s="51" t="e">
        <f t="shared" si="52"/>
        <v>#DIV/0!</v>
      </c>
      <c r="P245" s="49" t="e">
        <f>SUM((D235+D236+D237+D238+D239+D240+D241+D242+D243+D244+D245+H235+H236+H237+H238+H239+H240+H241+H242+H243+H244+H245)/(C235+C236+C237+C238+C239+C240+C241+C242+C243+C244+C245+G235+G236+G237+G238+G239+G240+G241+G242+G243+G244+G245))</f>
        <v>#DIV/0!</v>
      </c>
      <c r="Q245" s="50">
        <f>SUM((L234+L235+L236+L237+L238+L239+L240+L241+L242+L243+L244+L245)/(K234+K235+K236+K237+K238+K239+K240+K241+K242+K243+K244+K245))</f>
        <v>8</v>
      </c>
    </row>
    <row r="246" spans="1:17" ht="18" x14ac:dyDescent="0.25">
      <c r="A246" s="5"/>
      <c r="B246" s="12">
        <f t="shared" si="53"/>
        <v>46359</v>
      </c>
      <c r="C246" s="13"/>
      <c r="D246" s="13"/>
      <c r="E246" s="13"/>
      <c r="F246" s="13"/>
      <c r="G246" s="13"/>
      <c r="H246" s="13"/>
      <c r="I246" s="13"/>
      <c r="J246" s="13"/>
      <c r="K246" s="11">
        <f t="shared" si="49"/>
        <v>0</v>
      </c>
      <c r="L246" s="11">
        <f t="shared" si="50"/>
        <v>0</v>
      </c>
      <c r="M246" s="51" t="e">
        <f t="shared" si="51"/>
        <v>#DIV/0!</v>
      </c>
      <c r="N246" s="51" t="e">
        <f t="shared" si="54"/>
        <v>#DIV/0!</v>
      </c>
      <c r="O246" s="51" t="e">
        <f t="shared" si="52"/>
        <v>#DIV/0!</v>
      </c>
      <c r="P246" s="49" t="e">
        <f>SUM((D235+D236+D237+D238+D239+D240+D241+D242+D243+D244+D245+D246+H235+H236+H237+H238+H239+H240+H241+H242+H243+H244+H245+H246)/(C235+C236+C237+C238+C239+C240+C241+C242+C243+C244+C245+C246+G235+G236+G237+G238+G239+G240+G241+G242+G243+G244+G245+G246))</f>
        <v>#DIV/0!</v>
      </c>
      <c r="Q246" s="50">
        <f>SUM((L234+L235+L236+L237+L238+L239+L240+L241+L242+L243+L244+L245+L246)/(K234+K235+K236+K237+K238+K239+K240+K241+K242+K243+K244+K245+K246))</f>
        <v>8</v>
      </c>
    </row>
    <row r="247" spans="1:17" ht="18" x14ac:dyDescent="0.25">
      <c r="A247" s="5"/>
      <c r="B247" s="12">
        <f t="shared" si="53"/>
        <v>46366</v>
      </c>
      <c r="C247" s="13"/>
      <c r="D247" s="13"/>
      <c r="E247" s="13"/>
      <c r="F247" s="13"/>
      <c r="G247" s="13"/>
      <c r="H247" s="13"/>
      <c r="I247" s="13"/>
      <c r="J247" s="13"/>
      <c r="K247" s="11">
        <f t="shared" si="49"/>
        <v>0</v>
      </c>
      <c r="L247" s="11">
        <f t="shared" si="50"/>
        <v>0</v>
      </c>
      <c r="M247" s="51" t="e">
        <f t="shared" si="51"/>
        <v>#DIV/0!</v>
      </c>
      <c r="N247" s="51" t="e">
        <f t="shared" si="54"/>
        <v>#DIV/0!</v>
      </c>
      <c r="O247" s="51" t="e">
        <f t="shared" si="52"/>
        <v>#DIV/0!</v>
      </c>
      <c r="P247" s="49" t="e">
        <f>SUM((D235+D236+D237+D238+D239+D240+D241+D242+D243+D244+D245+D246+D247+H235+H236+H237+H238+H239+H240+H241+H242+H243+H244+H245+H246+H247)/(C235+C236+C237+C238+C239+C240+C241+C242+C243+C244+C245+C246+C247+G235+G236+G237+G238+G239+G240+G241+G242+G243+G244+G245+G246+G247))</f>
        <v>#DIV/0!</v>
      </c>
      <c r="Q247" s="50">
        <f>SUM((L234+L235+L236+L237+L238+L239+L240+L241+L242+L243+L244+L245+L246+L247)/(K234+K235+K236+K237+K238+K239+K240+K241+K242+K243+K244+K245+K246+K247))</f>
        <v>8</v>
      </c>
    </row>
    <row r="248" spans="1:17" ht="18" x14ac:dyDescent="0.25">
      <c r="A248" s="5"/>
      <c r="B248" s="12">
        <f t="shared" si="53"/>
        <v>46373</v>
      </c>
      <c r="C248" s="13"/>
      <c r="D248" s="13"/>
      <c r="E248" s="13"/>
      <c r="F248" s="13"/>
      <c r="G248" s="13"/>
      <c r="H248" s="13"/>
      <c r="I248" s="13"/>
      <c r="J248" s="13"/>
      <c r="K248" s="11">
        <f t="shared" si="49"/>
        <v>0</v>
      </c>
      <c r="L248" s="11">
        <f t="shared" si="50"/>
        <v>0</v>
      </c>
      <c r="M248" s="51" t="e">
        <f t="shared" si="51"/>
        <v>#DIV/0!</v>
      </c>
      <c r="N248" s="51" t="e">
        <f t="shared" si="54"/>
        <v>#DIV/0!</v>
      </c>
      <c r="O248" s="51" t="e">
        <f t="shared" si="52"/>
        <v>#DIV/0!</v>
      </c>
      <c r="P248" s="49" t="e">
        <f>SUM((D235+D236+D237+D238+D239+D240+D241+D242+D243+D244+D245+D246+D247+D248+H235+H236+H237+H238+H239+H240+H241+H242+H243+H244+H245+H246+H247+H248)/(C235+C236+C237+C238+C239+C240+C241+C242+C243+C244+C245+C246+C247+C248+G235+G236+G237+G238+G239+G240+G241+G242+G243+G244+G245+G246+G247+G248))</f>
        <v>#DIV/0!</v>
      </c>
      <c r="Q248" s="50">
        <f>SUM((L234+L235+L236+L237+L238+L239+L240+L241+L242+L243+L244+L245+L246+L247+L248)/(K234+K235+K236+K237+K238+K239+K240+K241+K242+K243+K244+K245+K246+K247+K248))</f>
        <v>8</v>
      </c>
    </row>
    <row r="249" spans="1:17" ht="18" x14ac:dyDescent="0.25">
      <c r="A249" s="5"/>
      <c r="B249" s="12">
        <f t="shared" si="53"/>
        <v>46380</v>
      </c>
      <c r="C249" s="13"/>
      <c r="D249" s="13"/>
      <c r="E249" s="13"/>
      <c r="F249" s="13"/>
      <c r="G249" s="13"/>
      <c r="H249" s="13"/>
      <c r="I249" s="13"/>
      <c r="J249" s="13"/>
      <c r="K249" s="11">
        <f t="shared" si="49"/>
        <v>0</v>
      </c>
      <c r="L249" s="11">
        <f t="shared" si="50"/>
        <v>0</v>
      </c>
      <c r="M249" s="51" t="e">
        <f t="shared" si="51"/>
        <v>#DIV/0!</v>
      </c>
      <c r="N249" s="51" t="e">
        <f t="shared" si="54"/>
        <v>#DIV/0!</v>
      </c>
      <c r="O249" s="51" t="e">
        <f t="shared" si="52"/>
        <v>#DIV/0!</v>
      </c>
      <c r="P249" s="49" t="e">
        <f>SUM((D235+D236+D237+D238+D239+D240+D241+D242+D243+D244+D245+D246+D247+D248+D249+H235+H236+H237+H238+H239+H240+H241+H242+H243+H244+H245+H246+H247+H248+H249)/(C235+C236+C237+C238+C239+C240+C241+C242+C243+C244+C245+C246+C247+C248+C249+G235+G236+G237+G238+G239+G240+G241+G242+G243+G244+G245+G246+G247+G248+G249))</f>
        <v>#DIV/0!</v>
      </c>
      <c r="Q249" s="50">
        <f>SUM((L234+L235+L236+L237+L238+L239+L240+L241+L242+L243+L244+L245+L246+L247+L248+L249)/(K234+K235+K236+K237+K238+K239+K240+K241+K242+K243+K244+K245+K246+K247+K248+K249))</f>
        <v>8</v>
      </c>
    </row>
    <row r="250" spans="1:17" ht="18" x14ac:dyDescent="0.25">
      <c r="A250" s="5"/>
      <c r="B250" s="12">
        <f t="shared" si="53"/>
        <v>46387</v>
      </c>
      <c r="C250" s="13"/>
      <c r="D250" s="13"/>
      <c r="E250" s="13"/>
      <c r="F250" s="13"/>
      <c r="G250" s="13"/>
      <c r="H250" s="13"/>
      <c r="I250" s="13"/>
      <c r="J250" s="13"/>
      <c r="K250" s="11">
        <f t="shared" si="49"/>
        <v>0</v>
      </c>
      <c r="L250" s="11">
        <f t="shared" si="50"/>
        <v>0</v>
      </c>
      <c r="M250" s="51" t="e">
        <f t="shared" si="51"/>
        <v>#DIV/0!</v>
      </c>
      <c r="N250" s="51" t="e">
        <f t="shared" si="54"/>
        <v>#DIV/0!</v>
      </c>
      <c r="O250" s="51" t="e">
        <f t="shared" si="52"/>
        <v>#DIV/0!</v>
      </c>
      <c r="P250" s="49" t="e">
        <f>SUM((D235+D236+D237+D238+D239+D240+D241+D242+D243+D244+D245+D246+D247+D248+D249+D250+H235+H236+H237+H238+H239+H240+H241+H242+H243+H244+H245+H246+H247+H248+H249+H250)/(C235+C236+C237+C238+C239+C240+C241+C242+C243+C244+C245+C246+C247+C248+C249+C250+G235+G236+G237+G238+G239+G240+G241+G242+G243+G244+G245+G246+G247+G248+G249+G250))</f>
        <v>#DIV/0!</v>
      </c>
      <c r="Q250" s="50">
        <f>SUM((L234+L235+L236+L237+L238+L239+L240+L241+L242+L243+L244+L245+L246+L247+L248+L249+L250)/(K234+K235+K236+K237+K238+K239+K240+K241+K242+K243+K244+K245+K246+K247+K248+K249+K250))</f>
        <v>8</v>
      </c>
    </row>
    <row r="251" spans="1:17" ht="18" x14ac:dyDescent="0.25">
      <c r="A251" s="5"/>
      <c r="B251" s="12">
        <f t="shared" si="53"/>
        <v>46394</v>
      </c>
      <c r="C251" s="13"/>
      <c r="D251" s="13"/>
      <c r="E251" s="13"/>
      <c r="F251" s="13"/>
      <c r="G251" s="13"/>
      <c r="H251" s="13"/>
      <c r="I251" s="13"/>
      <c r="J251" s="13"/>
      <c r="K251" s="11">
        <f t="shared" si="49"/>
        <v>0</v>
      </c>
      <c r="L251" s="11">
        <f t="shared" si="50"/>
        <v>0</v>
      </c>
      <c r="M251" s="51" t="e">
        <f t="shared" si="51"/>
        <v>#DIV/0!</v>
      </c>
      <c r="N251" s="51" t="e">
        <f t="shared" si="54"/>
        <v>#DIV/0!</v>
      </c>
      <c r="O251" s="51" t="e">
        <f t="shared" si="52"/>
        <v>#DIV/0!</v>
      </c>
      <c r="P251" s="49" t="e">
        <f>SUM((D235+D236+D237+D238+D239+D240+D241+D242+D243+D244+D245+D246+D247+D248+D249+D250+D251+H235+H236+H237+H238+H239+H240+H241+H242+H243+H244+H245+H246+H247+H248+H249+H250+H251)/(C235+C236+C237+C238+C239+C240+C241+C242+C243+C244+C245+C246+C247+C248+C249+C250+C251+G235+G236+G237+G238+G239+G240+G241+G242+G243+G244+G245+G246+G247+G248+G249+G250+G251))</f>
        <v>#DIV/0!</v>
      </c>
      <c r="Q251" s="50">
        <f>SUM((L234+L235+L236+L237+L238+L239+L240+L241+L242+L243+L244+L245+L246+L247+L248+L249+L250+L251)/(K234+K235+K236+K237+K238+K239+K240+K241+K242+K243+K244+K245+K246+K247+K248+K249+K250+K251))</f>
        <v>8</v>
      </c>
    </row>
    <row r="252" spans="1:17" ht="18" x14ac:dyDescent="0.25">
      <c r="A252" s="5"/>
      <c r="B252" s="12">
        <f t="shared" si="53"/>
        <v>46401</v>
      </c>
      <c r="C252" s="13"/>
      <c r="D252" s="13"/>
      <c r="E252" s="13"/>
      <c r="F252" s="13"/>
      <c r="G252" s="13"/>
      <c r="H252" s="13"/>
      <c r="I252" s="13"/>
      <c r="J252" s="13"/>
      <c r="K252" s="11">
        <f t="shared" si="49"/>
        <v>0</v>
      </c>
      <c r="L252" s="11">
        <f t="shared" si="50"/>
        <v>0</v>
      </c>
      <c r="M252" s="51" t="e">
        <f t="shared" si="51"/>
        <v>#DIV/0!</v>
      </c>
      <c r="N252" s="51" t="e">
        <f t="shared" si="54"/>
        <v>#DIV/0!</v>
      </c>
      <c r="O252" s="51" t="e">
        <f t="shared" si="52"/>
        <v>#DIV/0!</v>
      </c>
      <c r="P252" s="49" t="e">
        <f>SUM((D235+D236+D237+D238+D239+D240+D241+D242+D243+D244+D245+D246+D247+D248+D249+D250+D251+D252+H235+H236+H237+H238+H239+H240+H241+H242+H243+H244+H245+H246+H247+H248+H249+H250+H251+H252)/(C235+C236+C237+C238+C239+C240+C241+C242+C243+C244+C245+C246+C247+C248+C249+C250+C251+C252+G235+G236+G237+G238+G239+G240+G241+G242+G243+G244+G245+G246+G247+G248+G249+G250+G251+G252))</f>
        <v>#DIV/0!</v>
      </c>
      <c r="Q252" s="50">
        <f>SUM((L234+L235+L236+L237+L238+L239+L240+L241+L242+L243+L244+L245+L246+L247+L248+L249+L250+L251+L252)/(K234+K235+K236+K237+K238+K239+K240+K241+K242+K243+K244+K245+K246+K247+K248+K249+K250+K251+K252))</f>
        <v>8</v>
      </c>
    </row>
    <row r="253" spans="1:17" ht="18" x14ac:dyDescent="0.25">
      <c r="A253" s="5"/>
      <c r="B253" s="12">
        <f>SUM(B252+7)</f>
        <v>46408</v>
      </c>
      <c r="C253" s="13"/>
      <c r="D253" s="13"/>
      <c r="E253" s="13"/>
      <c r="F253" s="13"/>
      <c r="G253" s="13"/>
      <c r="H253" s="13"/>
      <c r="I253" s="13"/>
      <c r="J253" s="13"/>
      <c r="K253" s="11">
        <f t="shared" si="49"/>
        <v>0</v>
      </c>
      <c r="L253" s="11">
        <f t="shared" si="50"/>
        <v>0</v>
      </c>
      <c r="M253" s="51" t="e">
        <f t="shared" si="51"/>
        <v>#DIV/0!</v>
      </c>
      <c r="N253" s="51" t="e">
        <f t="shared" si="54"/>
        <v>#DIV/0!</v>
      </c>
      <c r="O253" s="51" t="e">
        <f t="shared" si="52"/>
        <v>#DIV/0!</v>
      </c>
      <c r="P253" s="49" t="e">
        <f>SUM((D235+D236+D237+D238+D239+D240+D241+D242+D243+D244+D245+D246+D247+D248+D249+D250+D251+D252+D253+H235+H236+H237+H238+H239+H240+H241+H242+H243+H244+H245+H246+H247+H248+H249+H250+H251+H252+H253)/(C235+C236+C237+C238+C239+C240+C241+C242+C243+C244+C245+C246+C247+C248+C249+C250+C251+C252+C253+G235+G236+G237+G238+G239+G240+G241+G242+G243+G244+G245+G246+G247+G248+G249+G250+G251+G252+G253))</f>
        <v>#DIV/0!</v>
      </c>
      <c r="Q253" s="50">
        <f>SUM((L234+L235+L236+L237+L238+L239+L240+L241+L242+L243+L244+L245+L246+L247+L248+L249+L250+L251+L252+L253)/(K234+K235+K236+K237+K238+K239+K240+K241+K242+K243+K244+K245+K246+K247+K248+K249+K250+K251+K252+K253))</f>
        <v>8</v>
      </c>
    </row>
    <row r="254" spans="1:17" ht="18" x14ac:dyDescent="0.25">
      <c r="A254" s="5"/>
      <c r="B254" s="12">
        <f>SUM(B253+7)</f>
        <v>46415</v>
      </c>
      <c r="C254" s="13"/>
      <c r="D254" s="13"/>
      <c r="E254" s="13"/>
      <c r="F254" s="13"/>
      <c r="G254" s="13"/>
      <c r="H254" s="13"/>
      <c r="I254" s="13"/>
      <c r="J254" s="13"/>
      <c r="K254" s="11">
        <f t="shared" si="49"/>
        <v>0</v>
      </c>
      <c r="L254" s="11">
        <f t="shared" si="50"/>
        <v>0</v>
      </c>
      <c r="M254" s="51" t="e">
        <f t="shared" si="51"/>
        <v>#DIV/0!</v>
      </c>
      <c r="N254" s="51" t="e">
        <f t="shared" si="54"/>
        <v>#DIV/0!</v>
      </c>
      <c r="O254" s="51" t="e">
        <f t="shared" si="52"/>
        <v>#DIV/0!</v>
      </c>
      <c r="P254" s="49" t="e">
        <f>SUM((D235+D236+D237+D238+D239+D240+D241+D242+D243+D244+D245+D246+D247+D248+D249+D250+D251+D252+D253+D254+H235+H236+H237+H238+H239+H240+H241+H242+H243+H244+H245+H246+H247+H248+H249+H250+H251+H252+H253+H254)/(C235+C236+C237+C238+C239+C240+C241+C242+C243+C244+C245+C246+C247+C248+C249+C250+C251+C252+C253+C254+G235+G236+G237+G238+G239+G240+G241+G242+G243+G244+G245+G246+G247+G248+G249+G250+G251+G252+G253+G254))</f>
        <v>#DIV/0!</v>
      </c>
      <c r="Q254" s="50">
        <f>SUM((L234+L235+L236+L237+L238+L239+L240+L241+L242+L243+L244+L245+L246+L247+L248+L249+L250+L251+L252+L253+L254)/(K234+K235+K236+K237+K238+K239+K240+K241+K242+K243+K244+K245+K246+K247+K248+K249+K250+K251+K252+K253+K254))</f>
        <v>8</v>
      </c>
    </row>
    <row r="255" spans="1:17" ht="18" x14ac:dyDescent="0.25">
      <c r="A255" s="5"/>
      <c r="B255" s="12"/>
      <c r="C255" s="13"/>
      <c r="D255" s="13"/>
      <c r="E255" s="13"/>
      <c r="F255" s="13"/>
      <c r="G255" s="13"/>
      <c r="H255" s="13"/>
      <c r="I255" s="13"/>
      <c r="J255" s="13"/>
      <c r="K255" s="11">
        <f t="shared" si="49"/>
        <v>0</v>
      </c>
      <c r="L255" s="11">
        <f t="shared" si="50"/>
        <v>0</v>
      </c>
      <c r="M255" s="51" t="e">
        <f t="shared" si="51"/>
        <v>#DIV/0!</v>
      </c>
      <c r="N255" s="51" t="e">
        <f t="shared" si="54"/>
        <v>#DIV/0!</v>
      </c>
      <c r="O255" s="51" t="e">
        <f t="shared" si="52"/>
        <v>#DIV/0!</v>
      </c>
      <c r="P255" s="49" t="e">
        <f>SUM((D235+D236+D237+D238+D239+D240+D241+D242+D243+D244+D245+D246+D247+D248+D249+D250+D251+D252+D253+D254+D255+H235+H236+H237+H238+H239+H240+H241+H242+H243+H244+H245+H246+H247+H248+H249+H250+H251+H252+H253+H254+H255)/(C235+C236+C237+C238+C239+C240+C241+C242+C243+C244+C245+C246+C247+C248+C249+C250+C251+C252+C253+C254+C255+G235+G236+G237+G238+G239+G240+G241+G242+G243+G244+G245+G246+G247+G248+G249+G250+G251+G252+G253+G254+G255))</f>
        <v>#DIV/0!</v>
      </c>
      <c r="Q255" s="50">
        <f>SUM((L234+L235+L236+L237+L238+L239+L240+L241+L242+L243+L244+L245+L246+L247+L248+L249+L250+L251+L252+L253+L254+L255)/(K234+K235+K236+K237+K238+K239+K240+K241+K242+K243+K244+K245+K246+K247+K248+K249+K250+K251+K252+K253+K254+K255))</f>
        <v>8</v>
      </c>
    </row>
    <row r="256" spans="1:17" ht="18" x14ac:dyDescent="0.25">
      <c r="A256" s="5"/>
      <c r="B256" s="12"/>
      <c r="C256" s="13"/>
      <c r="D256" s="13"/>
      <c r="E256" s="13"/>
      <c r="F256" s="13"/>
      <c r="G256" s="13"/>
      <c r="H256" s="13"/>
      <c r="I256" s="13"/>
      <c r="J256" s="13"/>
      <c r="K256" s="11">
        <f t="shared" si="49"/>
        <v>0</v>
      </c>
      <c r="L256" s="11">
        <f t="shared" si="50"/>
        <v>0</v>
      </c>
      <c r="M256" s="51" t="e">
        <f t="shared" si="51"/>
        <v>#DIV/0!</v>
      </c>
      <c r="N256" s="51" t="e">
        <f t="shared" si="54"/>
        <v>#DIV/0!</v>
      </c>
      <c r="O256" s="51" t="e">
        <f t="shared" si="52"/>
        <v>#DIV/0!</v>
      </c>
      <c r="P256" s="49" t="e">
        <f>SUM((D235+D236+D237+D238+D239+D240+D241+D242+D243+D244+D245+D246+D247+D248+D249+D250+D251+D252+D253+D254+D255+D256+H235+H236+H237+H238+H239+H240+H241+H242+H243+H244+H245+H246+H247+H248+H249+H250+H251+H252+H253+H254+H255+H256)/(C235+C236+C237+C238+C239+C240+C241+C242+C243+C244+C245+C246+C247+C248+C249+C250+C251+C252+C253+C254+C255+C256+G235+G236+G237+G238+G239+G240+G241+G242+G243+G244+G245+G246+G247+G248+G249+G250+G251+G252+G253+G254+G255+G256))</f>
        <v>#DIV/0!</v>
      </c>
      <c r="Q256" s="50">
        <f>SUM((L234+L235+L236+L237+L238+L239+L240+L241+L242+L243+L244+L245+L246+L247+L248+L249+L250+L251+L252+L253+L254+L255+L256)/(K234+K235+K236+K237+K238+K239+K240+K241+K242+K243+K244+K245+K246+K247+K248+K249+K250+K251+K252+K253+K254+K255+K256))</f>
        <v>8</v>
      </c>
    </row>
    <row r="257" spans="1:17" ht="18" x14ac:dyDescent="0.25">
      <c r="A257" s="5"/>
      <c r="B257" s="12"/>
      <c r="C257" s="13"/>
      <c r="D257" s="13"/>
      <c r="E257" s="13"/>
      <c r="F257" s="13"/>
      <c r="G257" s="13"/>
      <c r="H257" s="13"/>
      <c r="I257" s="13"/>
      <c r="J257" s="13"/>
      <c r="K257" s="11">
        <f t="shared" si="49"/>
        <v>0</v>
      </c>
      <c r="L257" s="11">
        <f t="shared" si="50"/>
        <v>0</v>
      </c>
      <c r="M257" s="51" t="e">
        <f t="shared" si="51"/>
        <v>#DIV/0!</v>
      </c>
      <c r="N257" s="51" t="e">
        <f t="shared" si="54"/>
        <v>#DIV/0!</v>
      </c>
      <c r="O257" s="51" t="e">
        <f t="shared" si="52"/>
        <v>#DIV/0!</v>
      </c>
      <c r="P257" s="49" t="e">
        <f>SUM((D235+D236+D237+D238+D239+D240+D241+D242+D243+D244+D245+D246+D247+D248+D249+D250+D251+D252+D253+D254+D255+D256+D257+H235+H236+H237+H238+H239+H240+H241+H242+H243+H244+H245+H246+H247+H248+H249+H250+H251+H252+H253+H254+H255+H256+H257)/(C235+C236+C237+C238+C239+C240+C241+C242+C243+C244+C245+C246+C247+C248+C249+C250+C251+C252+C253+C254+C255+C256+C257+G235+G236+G237+G238+G239+G240+G241+G242+G243+G244+G245+G246+G247+G248+G249+G250+G251+G252+G253+G254+G255+G256+G257))</f>
        <v>#DIV/0!</v>
      </c>
      <c r="Q257" s="50">
        <f>SUM((L234+L235+L236+L237+L238+L239+L240+L241+L242+L243+L244+L245+L246+L247+L248+L249+L250+L251+L252+L253+L254+L255+L256+L257)/(K234+K235+K236+K237+K238+K239+K240+K241+K242+K243+K244+K245+K246+K247+K248+K249+K250+K251+K252+K253+K254+K255+K256+K257))</f>
        <v>8</v>
      </c>
    </row>
    <row r="258" spans="1:17" ht="18" x14ac:dyDescent="0.25">
      <c r="A258" s="5"/>
      <c r="B258" s="12"/>
      <c r="C258" s="13"/>
      <c r="D258" s="13"/>
      <c r="E258" s="13"/>
      <c r="F258" s="13"/>
      <c r="G258" s="13"/>
      <c r="H258" s="13"/>
      <c r="I258" s="13"/>
      <c r="J258" s="13"/>
      <c r="K258" s="11">
        <f t="shared" si="49"/>
        <v>0</v>
      </c>
      <c r="L258" s="11">
        <f t="shared" si="50"/>
        <v>0</v>
      </c>
      <c r="M258" s="51" t="e">
        <f t="shared" si="51"/>
        <v>#DIV/0!</v>
      </c>
      <c r="N258" s="51" t="e">
        <f t="shared" si="54"/>
        <v>#DIV/0!</v>
      </c>
      <c r="O258" s="51" t="e">
        <f t="shared" si="52"/>
        <v>#DIV/0!</v>
      </c>
      <c r="P258" s="49" t="e">
        <f>SUM((D235+D236+D237+D238+D239+D240+D241+D242+D243+D244+D245+D246+D247+D248+D249+D250+D251+D252+D253+D254+D255+D256+D257+D258+H235+H236+H237+H238+H239+H240+H241+H242+H243+H244+H245+H246+H247+H248+H249+H250+H251+H252+H253+H254+H255+H256+H257+H258)/(C235+C236+C237+C238+C239+C240+C241+C242+C243+C244+C245+C246+C247+C248+C249+C250+C251+C252+C253+C254+C255+C256+C257+C258+G235+G236+G237+G238+G239+G240+G241+G242+G243+G244+G245+G246+G247+G248+G249+G250+G251+G252+G253+G254+G255+G256+G257+G258))</f>
        <v>#DIV/0!</v>
      </c>
      <c r="Q258" s="50">
        <f>SUM((L234+L235+L236+L237+L238+L239+L240+L241+L242+L243+L244+L245+L246+L247+L248+L249+L250+L251+L252+L253+L254+L255+L256+L257+L258)/(K234+K235+K236+K237+K238+K239+K240+K241+K242+K243+K244+K245+K246+K247+K248+K249+K250+K251+K252+K253+K254+K255+K256+K257+K258))</f>
        <v>8</v>
      </c>
    </row>
    <row r="259" spans="1:17" ht="18" x14ac:dyDescent="0.25">
      <c r="A259" s="5"/>
      <c r="B259" s="12"/>
      <c r="C259" s="13"/>
      <c r="D259" s="13"/>
      <c r="E259" s="13"/>
      <c r="F259" s="13"/>
      <c r="G259" s="13"/>
      <c r="H259" s="13"/>
      <c r="I259" s="13"/>
      <c r="J259" s="13"/>
      <c r="K259" s="11">
        <f t="shared" si="49"/>
        <v>0</v>
      </c>
      <c r="L259" s="11">
        <f t="shared" si="50"/>
        <v>0</v>
      </c>
      <c r="M259" s="51" t="e">
        <f t="shared" si="51"/>
        <v>#DIV/0!</v>
      </c>
      <c r="N259" s="51" t="e">
        <f t="shared" si="54"/>
        <v>#DIV/0!</v>
      </c>
      <c r="O259" s="51" t="e">
        <f t="shared" si="52"/>
        <v>#DIV/0!</v>
      </c>
      <c r="P259" s="49" t="e">
        <f>SUM((D235+D236+D237+D238+D239+D240+D241+D242+D243+D244+D245+D246+D247+D248+D249+D250+D251+D252+D253+D254+D255+D256+D257+D258+D259+H235+H236+H237+H238+H239+H240+H241+H242+H243+H244+H245+H246+H247+H248+H249+H250+H251+H252+H253+H254+H255+H256+H257+H258+H259)/(C235+C236+C237+C238+C239+C240+C241+C242+C243+C244+C245+C246+C247+C248+C249+C250+C251+C252+C253+C254+C255+C256+C257+C258+C259+G235+G236+G237+G238+G239+G240+G241+G242+G243+G244+G245+G246+G247+G248+G249+G250+G251+G252+G253+G254+G255+G256+G257+G258+G259))</f>
        <v>#DIV/0!</v>
      </c>
      <c r="Q259" s="50">
        <f>SUM((L234+L235+L236+L237+L238+L239+L240+L241+L242+L243+L244+L245+L246+L247+L248+L249+L250+L251+L252+L253+L254+L255+L256+L257+L258+L259)/(K234+K235+K236+K237+K238+K239+K240+K241+K242+K243+K244+K245+K246+K247+K248+K249+K250+K251+K252+K253+K254+K255+K256+K257+K258+K259))</f>
        <v>8</v>
      </c>
    </row>
    <row r="260" spans="1:17" ht="18" x14ac:dyDescent="0.25">
      <c r="A260" s="5"/>
      <c r="B260" s="15"/>
      <c r="C260" s="13"/>
      <c r="D260" s="13"/>
      <c r="E260" s="13"/>
      <c r="F260" s="13"/>
      <c r="G260" s="13"/>
      <c r="H260" s="13"/>
      <c r="I260" s="13"/>
      <c r="J260" s="13"/>
      <c r="K260" s="11">
        <f t="shared" si="49"/>
        <v>0</v>
      </c>
      <c r="L260" s="11">
        <f t="shared" si="50"/>
        <v>0</v>
      </c>
      <c r="M260" s="51" t="e">
        <f t="shared" si="51"/>
        <v>#DIV/0!</v>
      </c>
      <c r="N260" s="51" t="e">
        <f t="shared" si="54"/>
        <v>#DIV/0!</v>
      </c>
      <c r="O260" s="51" t="e">
        <f t="shared" si="52"/>
        <v>#DIV/0!</v>
      </c>
      <c r="P260" s="49" t="e">
        <f>SUM((D235+D236+D237+D238+D239+D240+D241+D242+D243+D244+D245+D246+D247+D248+D249+D250+D251+D252+D253+D254+D255+D256+D257+D258+D259+D260+H235+H236+H237+H238+H239+H240+H241+H242+H243+H244+H245+H246+H247+H248+H249+H250+H251+H252+H253+H254+H255+H256+H257+H258+H259+H260)/(C235+C236+C237+C238+C239+C240+C241+C242+C243+C244+C245+C246+C247+C248+C249+C250+C251+C252+C253+C254+C255+C256+C257+C258+C259+C260+G235+G236+G237+G238+G239+G240+G241+G242+G243+G244+G245+G246+G247+G248+G249+G250+G251+G252+G253+G254+G255+G256+G257+G258+G259+G260))</f>
        <v>#DIV/0!</v>
      </c>
      <c r="Q260" s="50">
        <f>SUM((L234+L235+L236+L237+L238+L239+L240+L241+L242+L243+L244+L245+L246+L247+L248+L249+L250+L251+L252+L253+L254+L255+L256+L257+L258+L259+L260)/(K234+K235+K236+K237+K238+K239+K240+K241+K242+K243+K244+K245+K246+K247+K248+K249+K250+K251+K252+K253+K254+K255+K256+K257+K258+K259+K260))</f>
        <v>8</v>
      </c>
    </row>
    <row r="261" spans="1:17" ht="18" x14ac:dyDescent="0.25">
      <c r="A261" s="5"/>
      <c r="B261" s="15"/>
      <c r="C261" s="13"/>
      <c r="D261" s="13"/>
      <c r="E261" s="13"/>
      <c r="F261" s="13"/>
      <c r="G261" s="13"/>
      <c r="H261" s="13"/>
      <c r="I261" s="13"/>
      <c r="J261" s="13"/>
      <c r="K261" s="11">
        <f t="shared" si="49"/>
        <v>0</v>
      </c>
      <c r="L261" s="11">
        <f t="shared" si="50"/>
        <v>0</v>
      </c>
      <c r="M261" s="51" t="e">
        <f t="shared" si="51"/>
        <v>#DIV/0!</v>
      </c>
      <c r="N261" s="51" t="e">
        <f t="shared" si="54"/>
        <v>#DIV/0!</v>
      </c>
      <c r="O261" s="51" t="e">
        <f t="shared" si="52"/>
        <v>#DIV/0!</v>
      </c>
      <c r="P261" s="49" t="e">
        <f>SUM((D235+D236+D237+D238+D239+D240+D241+D242+D243+D244+D245+D246+D247+D248+D249+D250+D251+D252+D253+D254+D255+D256+D257+D258+D259+D260+D261+H235+H236+H237+H238+H239+H240+H241+H242+H243+H244+H245+H246+H247+H248+H249+H250+H251+H252+H253+H254+H255+H256+H257+H258+H259+H260+H261)/(C235+C236+C237+C238+C239+C240+C241+C242+C243+C244+C245+C246+C247+C248+C249+C250+C251+C252+C253+C254+C255+C256+C257+C258+C259+C260+C261+G235+G236+G237+G238+G239+G240+G241+G242+G243+G244+G245+G246+G247+G248+G249+G250+G251+G252+G253+G254+G255+G256+G257+G258+G259+G260+G261))</f>
        <v>#DIV/0!</v>
      </c>
      <c r="Q261" s="50">
        <f>SUM((L234+L235+L236+L237+L238+L239+L240+L241+L242+L243+L244+L245+L246+L247+L248+L249+L250+L251+L252+L253+L254+L255+L256+L257+L258+L259+L260+L261)/(K234+K235+K236+K237+K238+K239+K240+K241+K242+K243+K244+K245+K246+K247+K248+K249+K250+K251+K252+K253+K254+K255+K256+K257+K258+K259+K260+K261))</f>
        <v>8</v>
      </c>
    </row>
    <row r="262" spans="1:17" ht="18" x14ac:dyDescent="0.25">
      <c r="A262" s="5"/>
      <c r="B262" s="8"/>
      <c r="C262" s="14"/>
      <c r="D262" s="14"/>
      <c r="E262" s="14"/>
      <c r="F262" s="14"/>
      <c r="G262" s="14"/>
      <c r="H262" s="14"/>
      <c r="I262" s="14"/>
      <c r="J262" s="14"/>
      <c r="K262" s="8"/>
      <c r="L262" s="8"/>
      <c r="M262" s="46"/>
      <c r="N262" s="46"/>
      <c r="O262" s="46"/>
      <c r="P262" s="46"/>
      <c r="Q262" s="48"/>
    </row>
    <row r="263" spans="1:17" ht="18.75" thickBot="1" x14ac:dyDescent="0.3">
      <c r="A263" s="5"/>
      <c r="B263" s="8"/>
      <c r="C263" s="14"/>
      <c r="D263" s="14"/>
      <c r="E263" s="14"/>
      <c r="F263" s="14"/>
      <c r="G263" s="14"/>
      <c r="H263" s="14"/>
      <c r="I263" s="14"/>
      <c r="J263" s="14"/>
      <c r="K263" s="8"/>
      <c r="L263" s="8"/>
      <c r="M263" s="46"/>
      <c r="N263" s="46"/>
      <c r="O263" s="46"/>
      <c r="P263" s="46"/>
      <c r="Q263" s="48"/>
    </row>
    <row r="264" spans="1:17" ht="19.5" thickTop="1" thickBot="1" x14ac:dyDescent="0.3">
      <c r="A264" s="17" t="s">
        <v>18</v>
      </c>
      <c r="B264" s="19"/>
      <c r="C264" s="70">
        <f>Q261</f>
        <v>8</v>
      </c>
      <c r="D264" s="20"/>
      <c r="E264" s="20">
        <f>COUNTA(E235:E261)</f>
        <v>0</v>
      </c>
      <c r="F264" s="20">
        <f t="shared" ref="F264:J264" si="55">COUNTA(F235:F261)</f>
        <v>0</v>
      </c>
      <c r="G264" s="20"/>
      <c r="H264" s="20"/>
      <c r="I264" s="20">
        <f t="shared" si="55"/>
        <v>0</v>
      </c>
      <c r="J264" s="20">
        <f t="shared" si="55"/>
        <v>0</v>
      </c>
      <c r="K264" s="68">
        <f>SUM(K234:K261)</f>
        <v>62.625</v>
      </c>
      <c r="L264" s="68">
        <f>SUM(L234:L261)</f>
        <v>501</v>
      </c>
      <c r="M264" s="52"/>
      <c r="N264" s="52"/>
      <c r="O264" s="53"/>
      <c r="P264" s="53"/>
      <c r="Q264" s="48"/>
    </row>
    <row r="265" spans="1:17" ht="18" x14ac:dyDescent="0.25">
      <c r="A265" s="5"/>
      <c r="B265" s="18"/>
      <c r="C265" s="16"/>
      <c r="D265" s="16"/>
      <c r="E265" s="16"/>
      <c r="F265" s="16"/>
      <c r="G265" s="16"/>
      <c r="H265" s="16"/>
      <c r="I265" s="16"/>
      <c r="J265" s="16"/>
      <c r="K265" s="5"/>
      <c r="L265" s="5"/>
      <c r="M265" s="48"/>
      <c r="N265" s="48"/>
      <c r="O265" s="48"/>
      <c r="P265" s="48"/>
      <c r="Q265" s="48"/>
    </row>
    <row r="266" spans="1:17" ht="36.75" thickBot="1" x14ac:dyDescent="0.3">
      <c r="A266" s="4"/>
      <c r="B266" s="4"/>
      <c r="C266" s="2"/>
      <c r="D266" s="2" t="s">
        <v>19</v>
      </c>
      <c r="E266" s="2" t="s">
        <v>4</v>
      </c>
      <c r="F266" s="2" t="s">
        <v>5</v>
      </c>
      <c r="G266" s="2"/>
      <c r="H266" s="2" t="s">
        <v>20</v>
      </c>
      <c r="I266" s="2" t="s">
        <v>4</v>
      </c>
      <c r="J266" s="2" t="s">
        <v>5</v>
      </c>
      <c r="K266" s="5"/>
      <c r="L266" s="5"/>
      <c r="M266" s="48"/>
      <c r="N266" s="48"/>
      <c r="O266" s="48"/>
      <c r="P266" s="48"/>
      <c r="Q266" s="48"/>
    </row>
    <row r="267" spans="1:17" ht="18" x14ac:dyDescent="0.25">
      <c r="A267" s="5" t="s">
        <v>21</v>
      </c>
      <c r="B267" s="12">
        <v>46282</v>
      </c>
      <c r="C267" s="25"/>
      <c r="D267" s="25"/>
      <c r="E267" s="25"/>
      <c r="F267" s="25" t="s">
        <v>17</v>
      </c>
      <c r="G267" s="25"/>
      <c r="H267" s="25"/>
      <c r="I267" s="25"/>
      <c r="J267" s="25" t="s">
        <v>17</v>
      </c>
      <c r="K267" s="5"/>
      <c r="L267" s="5"/>
      <c r="M267" s="48"/>
      <c r="N267" s="48"/>
      <c r="O267" s="48"/>
      <c r="P267" s="48"/>
      <c r="Q267" s="48"/>
    </row>
    <row r="268" spans="1:17" ht="18" x14ac:dyDescent="0.25">
      <c r="A268" s="5"/>
      <c r="B268" s="12">
        <f>SUM(B267+7)</f>
        <v>46289</v>
      </c>
      <c r="C268" s="25"/>
      <c r="D268" s="25"/>
      <c r="E268" s="25" t="s">
        <v>17</v>
      </c>
      <c r="F268" s="25"/>
      <c r="G268" s="25"/>
      <c r="H268" s="25"/>
      <c r="I268" s="25"/>
      <c r="J268" s="25" t="s">
        <v>17</v>
      </c>
      <c r="K268" s="5"/>
      <c r="L268" s="5"/>
      <c r="M268" s="48"/>
      <c r="N268" s="48"/>
      <c r="O268" s="48"/>
      <c r="P268" s="48"/>
      <c r="Q268" s="48"/>
    </row>
    <row r="269" spans="1:17" ht="18" x14ac:dyDescent="0.25">
      <c r="A269" s="5"/>
      <c r="B269" s="12">
        <f t="shared" ref="B269:B284" si="56">SUM(B268+7)</f>
        <v>46296</v>
      </c>
      <c r="C269" s="25"/>
      <c r="D269" s="25"/>
      <c r="E269" s="25" t="s">
        <v>17</v>
      </c>
      <c r="F269" s="25"/>
      <c r="G269" s="25"/>
      <c r="H269" s="25"/>
      <c r="I269" s="25" t="s">
        <v>17</v>
      </c>
      <c r="J269" s="25"/>
      <c r="K269" s="5"/>
      <c r="L269" s="5"/>
      <c r="M269" s="48"/>
      <c r="N269" s="48"/>
      <c r="O269" s="48"/>
      <c r="P269" s="48"/>
      <c r="Q269" s="48"/>
    </row>
    <row r="270" spans="1:17" ht="18" x14ac:dyDescent="0.25">
      <c r="A270" s="5"/>
      <c r="B270" s="12">
        <f t="shared" si="56"/>
        <v>46303</v>
      </c>
      <c r="C270" s="25"/>
      <c r="D270" s="25"/>
      <c r="E270" s="25"/>
      <c r="F270" s="25" t="s">
        <v>17</v>
      </c>
      <c r="G270" s="25"/>
      <c r="H270" s="25"/>
      <c r="I270" s="25" t="s">
        <v>17</v>
      </c>
      <c r="J270" s="25"/>
      <c r="K270" s="5"/>
      <c r="L270" s="5"/>
      <c r="M270" s="48"/>
      <c r="N270" s="48"/>
      <c r="O270" s="48"/>
      <c r="P270" s="48"/>
      <c r="Q270" s="48"/>
    </row>
    <row r="271" spans="1:17" ht="18" x14ac:dyDescent="0.25">
      <c r="A271" s="5"/>
      <c r="B271" s="12">
        <f t="shared" si="56"/>
        <v>46310</v>
      </c>
      <c r="C271" s="25"/>
      <c r="D271" s="25"/>
      <c r="E271" s="25"/>
      <c r="F271" s="25" t="s">
        <v>17</v>
      </c>
      <c r="G271" s="25"/>
      <c r="H271" s="25"/>
      <c r="I271" s="25" t="s">
        <v>17</v>
      </c>
      <c r="J271" s="25"/>
      <c r="K271" s="5"/>
      <c r="L271" s="5"/>
      <c r="M271" s="48"/>
      <c r="N271" s="48"/>
      <c r="O271" s="48"/>
      <c r="P271" s="48"/>
      <c r="Q271" s="48"/>
    </row>
    <row r="272" spans="1:17" ht="18" x14ac:dyDescent="0.25">
      <c r="A272" s="5"/>
      <c r="B272" s="12">
        <f t="shared" si="56"/>
        <v>46317</v>
      </c>
      <c r="C272" s="25"/>
      <c r="D272" s="25"/>
      <c r="E272" s="25"/>
      <c r="F272" s="25" t="s">
        <v>17</v>
      </c>
      <c r="G272" s="25"/>
      <c r="H272" s="25"/>
      <c r="I272" s="25"/>
      <c r="J272" s="25" t="s">
        <v>17</v>
      </c>
      <c r="K272" s="5"/>
      <c r="L272" s="5"/>
      <c r="M272" s="48"/>
      <c r="N272" s="48"/>
      <c r="O272" s="48"/>
      <c r="P272" s="48"/>
      <c r="Q272" s="48"/>
    </row>
    <row r="273" spans="1:17" ht="18" x14ac:dyDescent="0.25">
      <c r="A273" s="5"/>
      <c r="B273" s="12">
        <f t="shared" si="56"/>
        <v>46324</v>
      </c>
      <c r="C273" s="25"/>
      <c r="D273" s="25"/>
      <c r="E273" s="25"/>
      <c r="F273" s="25"/>
      <c r="G273" s="25"/>
      <c r="H273" s="25"/>
      <c r="I273" s="25"/>
      <c r="J273" s="25"/>
      <c r="K273" s="5"/>
      <c r="L273" s="5"/>
      <c r="M273" s="48"/>
      <c r="N273" s="48"/>
      <c r="O273" s="48"/>
      <c r="P273" s="48"/>
      <c r="Q273" s="48"/>
    </row>
    <row r="274" spans="1:17" ht="18" x14ac:dyDescent="0.25">
      <c r="A274" s="5"/>
      <c r="B274" s="12">
        <f t="shared" si="56"/>
        <v>46331</v>
      </c>
      <c r="C274" s="25"/>
      <c r="D274" s="25"/>
      <c r="E274" s="25"/>
      <c r="F274" s="25"/>
      <c r="G274" s="25"/>
      <c r="H274" s="25"/>
      <c r="I274" s="25"/>
      <c r="J274" s="25"/>
      <c r="K274" s="5"/>
      <c r="L274" s="5"/>
      <c r="M274" s="48"/>
      <c r="N274" s="48"/>
      <c r="O274" s="48"/>
      <c r="P274" s="48"/>
      <c r="Q274" s="48"/>
    </row>
    <row r="275" spans="1:17" ht="18" x14ac:dyDescent="0.25">
      <c r="A275" s="5"/>
      <c r="B275" s="12">
        <f t="shared" si="56"/>
        <v>46338</v>
      </c>
      <c r="C275" s="25"/>
      <c r="D275" s="25"/>
      <c r="E275" s="25"/>
      <c r="F275" s="25"/>
      <c r="G275" s="25"/>
      <c r="H275" s="25"/>
      <c r="I275" s="25"/>
      <c r="J275" s="25"/>
      <c r="K275" s="5"/>
      <c r="L275" s="5"/>
      <c r="M275" s="48"/>
      <c r="N275" s="48"/>
      <c r="O275" s="48"/>
      <c r="P275" s="48"/>
      <c r="Q275" s="48"/>
    </row>
    <row r="276" spans="1:17" ht="18" x14ac:dyDescent="0.25">
      <c r="A276" s="5"/>
      <c r="B276" s="12">
        <f t="shared" si="56"/>
        <v>46345</v>
      </c>
      <c r="C276" s="25"/>
      <c r="D276" s="25"/>
      <c r="E276" s="25"/>
      <c r="F276" s="25"/>
      <c r="G276" s="25"/>
      <c r="H276" s="25"/>
      <c r="I276" s="25"/>
      <c r="J276" s="25"/>
      <c r="K276" s="5"/>
      <c r="L276" s="5"/>
      <c r="M276" s="48"/>
      <c r="N276" s="48"/>
      <c r="O276" s="48"/>
      <c r="P276" s="48"/>
      <c r="Q276" s="48"/>
    </row>
    <row r="277" spans="1:17" ht="18" x14ac:dyDescent="0.25">
      <c r="A277" s="5"/>
      <c r="B277" s="12">
        <f t="shared" si="56"/>
        <v>46352</v>
      </c>
      <c r="C277" s="25"/>
      <c r="D277" s="25"/>
      <c r="E277" s="25"/>
      <c r="F277" s="25"/>
      <c r="G277" s="25"/>
      <c r="H277" s="25"/>
      <c r="I277" s="25"/>
      <c r="J277" s="25"/>
      <c r="K277" s="5"/>
      <c r="L277" s="5"/>
      <c r="M277" s="48"/>
      <c r="N277" s="48"/>
      <c r="O277" s="48"/>
      <c r="P277" s="48"/>
      <c r="Q277" s="48"/>
    </row>
    <row r="278" spans="1:17" ht="18" x14ac:dyDescent="0.25">
      <c r="A278" s="5"/>
      <c r="B278" s="12">
        <f t="shared" si="56"/>
        <v>46359</v>
      </c>
      <c r="C278" s="25"/>
      <c r="D278" s="25"/>
      <c r="E278" s="25"/>
      <c r="F278" s="25"/>
      <c r="G278" s="25"/>
      <c r="H278" s="25"/>
      <c r="I278" s="25"/>
      <c r="J278" s="25"/>
      <c r="K278" s="5"/>
      <c r="L278" s="5"/>
      <c r="M278" s="48"/>
      <c r="N278" s="48"/>
      <c r="O278" s="48"/>
      <c r="P278" s="48"/>
      <c r="Q278" s="48"/>
    </row>
    <row r="279" spans="1:17" ht="18" x14ac:dyDescent="0.25">
      <c r="A279" s="5"/>
      <c r="B279" s="12">
        <f t="shared" si="56"/>
        <v>46366</v>
      </c>
      <c r="C279" s="25"/>
      <c r="D279" s="25"/>
      <c r="E279" s="25"/>
      <c r="F279" s="25"/>
      <c r="G279" s="25"/>
      <c r="H279" s="25"/>
      <c r="I279" s="25"/>
      <c r="J279" s="25"/>
      <c r="K279" s="5"/>
      <c r="L279" s="5"/>
      <c r="M279" s="48"/>
      <c r="N279" s="48"/>
      <c r="O279" s="48"/>
      <c r="P279" s="48"/>
      <c r="Q279" s="48"/>
    </row>
    <row r="280" spans="1:17" ht="18" x14ac:dyDescent="0.25">
      <c r="A280" s="5"/>
      <c r="B280" s="12">
        <f t="shared" si="56"/>
        <v>46373</v>
      </c>
      <c r="C280" s="25"/>
      <c r="D280" s="25"/>
      <c r="E280" s="25"/>
      <c r="F280" s="25"/>
      <c r="G280" s="25"/>
      <c r="H280" s="25"/>
      <c r="I280" s="25"/>
      <c r="J280" s="25"/>
      <c r="K280" s="5"/>
      <c r="L280" s="5"/>
      <c r="M280" s="48"/>
      <c r="N280" s="48"/>
      <c r="O280" s="48"/>
      <c r="P280" s="48"/>
      <c r="Q280" s="48"/>
    </row>
    <row r="281" spans="1:17" ht="18" x14ac:dyDescent="0.25">
      <c r="A281" s="5"/>
      <c r="B281" s="12">
        <f t="shared" si="56"/>
        <v>46380</v>
      </c>
      <c r="C281" s="25"/>
      <c r="D281" s="25"/>
      <c r="E281" s="25"/>
      <c r="F281" s="25"/>
      <c r="G281" s="25"/>
      <c r="H281" s="25"/>
      <c r="I281" s="25"/>
      <c r="J281" s="25"/>
      <c r="K281" s="5"/>
      <c r="L281" s="5"/>
      <c r="M281" s="48"/>
      <c r="N281" s="48"/>
      <c r="O281" s="48"/>
      <c r="P281" s="48"/>
      <c r="Q281" s="48"/>
    </row>
    <row r="282" spans="1:17" ht="18" x14ac:dyDescent="0.25">
      <c r="A282" s="5"/>
      <c r="B282" s="12">
        <f t="shared" si="56"/>
        <v>46387</v>
      </c>
      <c r="C282" s="25"/>
      <c r="D282" s="25"/>
      <c r="E282" s="25"/>
      <c r="F282" s="25"/>
      <c r="G282" s="25"/>
      <c r="H282" s="25"/>
      <c r="I282" s="25"/>
      <c r="J282" s="25"/>
      <c r="K282" s="5"/>
      <c r="L282" s="5"/>
      <c r="M282" s="48"/>
      <c r="N282" s="48"/>
      <c r="O282" s="48"/>
      <c r="P282" s="48"/>
      <c r="Q282" s="48"/>
    </row>
    <row r="283" spans="1:17" ht="18" x14ac:dyDescent="0.25">
      <c r="A283" s="5"/>
      <c r="B283" s="12">
        <f t="shared" si="56"/>
        <v>46394</v>
      </c>
      <c r="C283" s="25"/>
      <c r="D283" s="25"/>
      <c r="E283" s="25"/>
      <c r="F283" s="25"/>
      <c r="G283" s="25"/>
      <c r="H283" s="25"/>
      <c r="I283" s="25"/>
      <c r="J283" s="25"/>
      <c r="K283" s="5"/>
      <c r="L283" s="5"/>
      <c r="M283" s="48"/>
      <c r="N283" s="48"/>
      <c r="O283" s="48"/>
      <c r="P283" s="48"/>
      <c r="Q283" s="48"/>
    </row>
    <row r="284" spans="1:17" ht="18" x14ac:dyDescent="0.25">
      <c r="A284" s="5"/>
      <c r="B284" s="12">
        <f t="shared" si="56"/>
        <v>46401</v>
      </c>
      <c r="C284" s="25"/>
      <c r="D284" s="25"/>
      <c r="E284" s="25"/>
      <c r="F284" s="25"/>
      <c r="G284" s="25"/>
      <c r="H284" s="25"/>
      <c r="I284" s="25"/>
      <c r="J284" s="25"/>
      <c r="K284" s="5"/>
      <c r="L284" s="5"/>
      <c r="M284" s="48"/>
      <c r="N284" s="48"/>
      <c r="O284" s="48"/>
      <c r="P284" s="48"/>
      <c r="Q284" s="48"/>
    </row>
    <row r="285" spans="1:17" ht="18" x14ac:dyDescent="0.25">
      <c r="A285" s="5"/>
      <c r="B285" s="12">
        <f>SUM(B284+7)</f>
        <v>46408</v>
      </c>
      <c r="C285" s="25"/>
      <c r="D285" s="25"/>
      <c r="E285" s="25"/>
      <c r="F285" s="25"/>
      <c r="G285" s="25"/>
      <c r="H285" s="25"/>
      <c r="I285" s="25"/>
      <c r="J285" s="25"/>
      <c r="K285" s="5"/>
      <c r="L285" s="5"/>
      <c r="M285" s="48"/>
      <c r="N285" s="48"/>
      <c r="O285" s="48"/>
      <c r="P285" s="48"/>
      <c r="Q285" s="48"/>
    </row>
    <row r="286" spans="1:17" ht="18" x14ac:dyDescent="0.25">
      <c r="A286" s="5"/>
      <c r="B286" s="12">
        <f>SUM(B285+7)</f>
        <v>46415</v>
      </c>
      <c r="C286" s="25"/>
      <c r="D286" s="25"/>
      <c r="E286" s="25"/>
      <c r="F286" s="25"/>
      <c r="G286" s="25"/>
      <c r="H286" s="25"/>
      <c r="I286" s="25"/>
      <c r="J286" s="25"/>
      <c r="K286" s="5"/>
      <c r="L286" s="5"/>
      <c r="M286" s="48"/>
      <c r="N286" s="48"/>
      <c r="O286" s="48"/>
      <c r="P286" s="48"/>
      <c r="Q286" s="48"/>
    </row>
    <row r="287" spans="1:17" ht="18" x14ac:dyDescent="0.25">
      <c r="A287" s="5"/>
      <c r="B287" s="12"/>
      <c r="C287" s="25"/>
      <c r="D287" s="25"/>
      <c r="E287" s="25"/>
      <c r="F287" s="25"/>
      <c r="G287" s="25"/>
      <c r="H287" s="25"/>
      <c r="I287" s="25"/>
      <c r="J287" s="25"/>
      <c r="K287" s="5"/>
      <c r="L287" s="5"/>
      <c r="M287" s="48"/>
      <c r="N287" s="48"/>
      <c r="O287" s="48"/>
      <c r="P287" s="48"/>
      <c r="Q287" s="48"/>
    </row>
    <row r="288" spans="1:17" ht="18" x14ac:dyDescent="0.25">
      <c r="A288" s="5"/>
      <c r="B288" s="12"/>
      <c r="C288" s="25"/>
      <c r="D288" s="25"/>
      <c r="E288" s="25"/>
      <c r="F288" s="25"/>
      <c r="G288" s="25"/>
      <c r="H288" s="25"/>
      <c r="I288" s="25"/>
      <c r="J288" s="25"/>
      <c r="K288" s="5"/>
      <c r="L288" s="5"/>
      <c r="M288" s="48"/>
      <c r="N288" s="48"/>
      <c r="O288" s="48"/>
      <c r="P288" s="48"/>
      <c r="Q288" s="48"/>
    </row>
    <row r="289" spans="1:17" ht="18" x14ac:dyDescent="0.25">
      <c r="A289" s="5"/>
      <c r="B289" s="12"/>
      <c r="C289" s="25"/>
      <c r="D289" s="25"/>
      <c r="E289" s="25"/>
      <c r="F289" s="25"/>
      <c r="G289" s="25"/>
      <c r="H289" s="25"/>
      <c r="I289" s="25"/>
      <c r="J289" s="25"/>
      <c r="K289" s="5"/>
      <c r="L289" s="5"/>
      <c r="M289" s="48"/>
      <c r="N289" s="48"/>
      <c r="O289" s="48"/>
      <c r="P289" s="48"/>
      <c r="Q289" s="48"/>
    </row>
    <row r="290" spans="1:17" ht="18" x14ac:dyDescent="0.25">
      <c r="A290" s="5"/>
      <c r="B290" s="12"/>
      <c r="C290" s="25"/>
      <c r="D290" s="25"/>
      <c r="E290" s="25"/>
      <c r="F290" s="25"/>
      <c r="G290" s="25"/>
      <c r="H290" s="25"/>
      <c r="I290" s="25"/>
      <c r="J290" s="25"/>
      <c r="K290" s="5"/>
      <c r="L290" s="5"/>
      <c r="M290" s="48"/>
      <c r="N290" s="48"/>
      <c r="O290" s="48"/>
      <c r="P290" s="48"/>
      <c r="Q290" s="48"/>
    </row>
    <row r="291" spans="1:17" ht="18" x14ac:dyDescent="0.25">
      <c r="A291" s="5"/>
      <c r="B291" s="12"/>
      <c r="C291" s="25"/>
      <c r="D291" s="25"/>
      <c r="E291" s="25"/>
      <c r="F291" s="25"/>
      <c r="G291" s="25"/>
      <c r="H291" s="25"/>
      <c r="I291" s="25"/>
      <c r="J291" s="25"/>
      <c r="K291" s="5"/>
      <c r="L291" s="5"/>
      <c r="M291" s="48"/>
      <c r="N291" s="48"/>
      <c r="O291" s="48"/>
      <c r="P291" s="48"/>
      <c r="Q291" s="48"/>
    </row>
    <row r="292" spans="1:17" ht="18" x14ac:dyDescent="0.25">
      <c r="A292" s="5"/>
      <c r="B292" s="15"/>
      <c r="C292" s="25"/>
      <c r="D292" s="25"/>
      <c r="E292" s="25"/>
      <c r="F292" s="25"/>
      <c r="G292" s="25"/>
      <c r="H292" s="25"/>
      <c r="I292" s="25"/>
      <c r="J292" s="25"/>
      <c r="K292" s="5"/>
      <c r="L292" s="5"/>
      <c r="M292" s="48"/>
      <c r="N292" s="48"/>
      <c r="O292" s="48"/>
      <c r="P292" s="48"/>
      <c r="Q292" s="48"/>
    </row>
    <row r="293" spans="1:17" ht="18" x14ac:dyDescent="0.25">
      <c r="A293" s="5"/>
      <c r="B293" s="15"/>
      <c r="C293" s="25"/>
      <c r="D293" s="25"/>
      <c r="E293" s="25"/>
      <c r="F293" s="25"/>
      <c r="G293" s="25"/>
      <c r="H293" s="25"/>
      <c r="I293" s="25"/>
      <c r="J293" s="25"/>
      <c r="K293" s="5"/>
      <c r="L293" s="5"/>
      <c r="M293" s="48"/>
      <c r="N293" s="48"/>
      <c r="O293" s="48"/>
      <c r="P293" s="48"/>
      <c r="Q293" s="48"/>
    </row>
    <row r="294" spans="1:17" ht="18" x14ac:dyDescent="0.25">
      <c r="A294" s="5"/>
      <c r="B294" s="8"/>
      <c r="C294" s="16"/>
      <c r="D294" s="16"/>
      <c r="E294" s="16"/>
      <c r="F294" s="16"/>
      <c r="G294" s="16"/>
      <c r="H294" s="16"/>
      <c r="I294" s="16"/>
      <c r="J294" s="16"/>
      <c r="K294" s="5"/>
      <c r="L294" s="5"/>
      <c r="M294" s="48"/>
      <c r="N294" s="48"/>
      <c r="O294" s="48"/>
      <c r="P294" s="48"/>
      <c r="Q294" s="48"/>
    </row>
    <row r="295" spans="1:17" ht="18.75" thickBot="1" x14ac:dyDescent="0.3">
      <c r="A295" s="5"/>
      <c r="B295" s="28"/>
      <c r="C295" s="16"/>
      <c r="D295" s="16"/>
      <c r="E295" s="16"/>
      <c r="F295" s="16"/>
      <c r="G295" s="16"/>
      <c r="H295" s="16"/>
      <c r="I295" s="16"/>
      <c r="J295" s="16"/>
      <c r="K295" s="5"/>
      <c r="L295" s="5"/>
      <c r="M295" s="48"/>
      <c r="N295" s="48"/>
      <c r="O295" s="48"/>
      <c r="P295" s="48"/>
      <c r="Q295" s="48"/>
    </row>
    <row r="296" spans="1:17" ht="18.75" thickTop="1" x14ac:dyDescent="0.25">
      <c r="A296" s="22"/>
      <c r="B296" s="22"/>
      <c r="C296" s="20"/>
      <c r="D296" s="20"/>
      <c r="E296" s="20">
        <f>COUNTA(E267:E293)</f>
        <v>2</v>
      </c>
      <c r="F296" s="20">
        <f t="shared" ref="F296:J296" si="57">COUNTA(F267:F293)</f>
        <v>4</v>
      </c>
      <c r="G296" s="20"/>
      <c r="H296" s="20"/>
      <c r="I296" s="20">
        <f t="shared" si="57"/>
        <v>3</v>
      </c>
      <c r="J296" s="20">
        <f t="shared" si="57"/>
        <v>3</v>
      </c>
      <c r="K296" s="5"/>
      <c r="L296" s="5"/>
      <c r="M296" s="48"/>
      <c r="N296" s="48"/>
      <c r="O296" s="48"/>
      <c r="P296" s="48"/>
      <c r="Q296" s="48"/>
    </row>
    <row r="297" spans="1:17" ht="18" x14ac:dyDescent="0.25">
      <c r="A297" s="5"/>
      <c r="B297" s="28"/>
      <c r="C297" s="16"/>
      <c r="D297" s="16"/>
      <c r="E297" s="16"/>
      <c r="F297" s="16"/>
      <c r="G297" s="16"/>
      <c r="H297" s="16"/>
      <c r="I297" s="16"/>
      <c r="J297" s="16"/>
      <c r="K297" s="5"/>
      <c r="L297" s="5"/>
      <c r="M297" s="48"/>
      <c r="N297" s="48"/>
      <c r="O297" s="48"/>
      <c r="P297" s="48"/>
      <c r="Q297" s="48"/>
    </row>
    <row r="298" spans="1:17" ht="36.75" thickBot="1" x14ac:dyDescent="0.3">
      <c r="A298" s="4"/>
      <c r="B298" s="4"/>
      <c r="C298" s="2"/>
      <c r="D298" s="2" t="s">
        <v>19</v>
      </c>
      <c r="E298" s="2" t="s">
        <v>4</v>
      </c>
      <c r="F298" s="2" t="s">
        <v>5</v>
      </c>
      <c r="G298" s="2"/>
      <c r="H298" s="2" t="s">
        <v>20</v>
      </c>
      <c r="I298" s="2" t="s">
        <v>4</v>
      </c>
      <c r="J298" s="2" t="s">
        <v>5</v>
      </c>
      <c r="K298" s="5"/>
      <c r="L298" s="5"/>
      <c r="M298" s="48"/>
      <c r="N298" s="48"/>
      <c r="O298" s="48"/>
      <c r="P298" s="48"/>
      <c r="Q298" s="48"/>
    </row>
    <row r="299" spans="1:17" ht="18" x14ac:dyDescent="0.25">
      <c r="A299" s="27" t="s">
        <v>22</v>
      </c>
      <c r="B299" s="12">
        <v>46282</v>
      </c>
      <c r="C299" s="25"/>
      <c r="D299" s="25"/>
      <c r="E299" s="25"/>
      <c r="F299" s="25" t="s">
        <v>17</v>
      </c>
      <c r="G299" s="25"/>
      <c r="H299" s="25"/>
      <c r="I299" s="25" t="s">
        <v>17</v>
      </c>
      <c r="J299" s="25"/>
      <c r="K299" s="5"/>
      <c r="L299" s="5"/>
      <c r="M299" s="48"/>
      <c r="N299" s="48"/>
      <c r="O299" s="48"/>
      <c r="P299" s="48"/>
      <c r="Q299" s="48"/>
    </row>
    <row r="300" spans="1:17" ht="18" x14ac:dyDescent="0.25">
      <c r="A300" s="5"/>
      <c r="B300" s="12">
        <f>SUM(B299+7)</f>
        <v>46289</v>
      </c>
      <c r="C300" s="25"/>
      <c r="D300" s="25"/>
      <c r="E300" s="25" t="s">
        <v>17</v>
      </c>
      <c r="F300" s="25"/>
      <c r="G300" s="25"/>
      <c r="H300" s="25"/>
      <c r="I300" s="25"/>
      <c r="J300" s="25" t="s">
        <v>17</v>
      </c>
      <c r="K300" s="5"/>
      <c r="L300" s="5"/>
      <c r="M300" s="48"/>
      <c r="N300" s="48"/>
      <c r="O300" s="48"/>
      <c r="P300" s="48"/>
      <c r="Q300" s="48"/>
    </row>
    <row r="301" spans="1:17" ht="18" x14ac:dyDescent="0.25">
      <c r="A301" s="5"/>
      <c r="B301" s="12">
        <f t="shared" ref="B301:B316" si="58">SUM(B300+7)</f>
        <v>46296</v>
      </c>
      <c r="C301" s="25"/>
      <c r="D301" s="25"/>
      <c r="E301" s="25" t="s">
        <v>17</v>
      </c>
      <c r="F301" s="25"/>
      <c r="G301" s="25"/>
      <c r="H301" s="25"/>
      <c r="I301" s="25"/>
      <c r="J301" s="25" t="s">
        <v>17</v>
      </c>
      <c r="K301" s="5"/>
      <c r="L301" s="5"/>
      <c r="M301" s="48"/>
      <c r="N301" s="48"/>
      <c r="O301" s="48"/>
      <c r="P301" s="48"/>
      <c r="Q301" s="48"/>
    </row>
    <row r="302" spans="1:17" ht="18" x14ac:dyDescent="0.25">
      <c r="A302" s="5"/>
      <c r="B302" s="12">
        <f t="shared" si="58"/>
        <v>46303</v>
      </c>
      <c r="C302" s="25"/>
      <c r="D302" s="25"/>
      <c r="E302" s="25"/>
      <c r="F302" s="25" t="s">
        <v>17</v>
      </c>
      <c r="G302" s="25"/>
      <c r="H302" s="25"/>
      <c r="I302" s="25" t="s">
        <v>17</v>
      </c>
      <c r="J302" s="25"/>
      <c r="K302" s="5"/>
      <c r="L302" s="5"/>
      <c r="M302" s="48"/>
      <c r="N302" s="48"/>
      <c r="O302" s="48"/>
      <c r="P302" s="48"/>
      <c r="Q302" s="48"/>
    </row>
    <row r="303" spans="1:17" ht="18" x14ac:dyDescent="0.25">
      <c r="A303" s="5"/>
      <c r="B303" s="12">
        <f t="shared" si="58"/>
        <v>46310</v>
      </c>
      <c r="C303" s="25"/>
      <c r="D303" s="25"/>
      <c r="E303" s="25"/>
      <c r="F303" s="25" t="s">
        <v>17</v>
      </c>
      <c r="G303" s="25"/>
      <c r="H303" s="25"/>
      <c r="I303" s="25" t="s">
        <v>17</v>
      </c>
      <c r="J303" s="25"/>
      <c r="K303" s="5"/>
      <c r="L303" s="5"/>
      <c r="M303" s="48"/>
      <c r="N303" s="48"/>
      <c r="O303" s="48"/>
      <c r="P303" s="48"/>
      <c r="Q303" s="48"/>
    </row>
    <row r="304" spans="1:17" ht="18" x14ac:dyDescent="0.25">
      <c r="A304" s="5"/>
      <c r="B304" s="12">
        <f t="shared" si="58"/>
        <v>46317</v>
      </c>
      <c r="C304" s="25"/>
      <c r="D304" s="25"/>
      <c r="E304" s="25"/>
      <c r="F304" s="25" t="s">
        <v>17</v>
      </c>
      <c r="G304" s="25"/>
      <c r="H304" s="25"/>
      <c r="I304" s="25"/>
      <c r="J304" s="25" t="s">
        <v>17</v>
      </c>
      <c r="K304" s="5"/>
      <c r="L304" s="5"/>
      <c r="M304" s="48"/>
      <c r="N304" s="48"/>
      <c r="O304" s="48"/>
      <c r="P304" s="48"/>
      <c r="Q304" s="48"/>
    </row>
    <row r="305" spans="1:17" ht="18" x14ac:dyDescent="0.25">
      <c r="A305" s="5"/>
      <c r="B305" s="12">
        <f t="shared" si="58"/>
        <v>46324</v>
      </c>
      <c r="C305" s="25"/>
      <c r="D305" s="25"/>
      <c r="E305" s="25"/>
      <c r="F305" s="25"/>
      <c r="G305" s="25"/>
      <c r="H305" s="25"/>
      <c r="I305" s="25"/>
      <c r="J305" s="25"/>
      <c r="K305" s="5"/>
      <c r="L305" s="5"/>
      <c r="M305" s="48"/>
      <c r="N305" s="48"/>
      <c r="O305" s="48"/>
      <c r="P305" s="48"/>
      <c r="Q305" s="48"/>
    </row>
    <row r="306" spans="1:17" ht="18" x14ac:dyDescent="0.25">
      <c r="A306" s="5"/>
      <c r="B306" s="12">
        <f t="shared" si="58"/>
        <v>46331</v>
      </c>
      <c r="C306" s="25"/>
      <c r="D306" s="25"/>
      <c r="E306" s="25"/>
      <c r="F306" s="25"/>
      <c r="G306" s="25"/>
      <c r="H306" s="25"/>
      <c r="I306" s="25"/>
      <c r="J306" s="25"/>
      <c r="K306" s="5"/>
      <c r="L306" s="5"/>
      <c r="M306" s="48"/>
      <c r="N306" s="48"/>
      <c r="O306" s="48"/>
      <c r="P306" s="48"/>
      <c r="Q306" s="48"/>
    </row>
    <row r="307" spans="1:17" ht="18" x14ac:dyDescent="0.25">
      <c r="A307" s="5"/>
      <c r="B307" s="12">
        <f t="shared" si="58"/>
        <v>46338</v>
      </c>
      <c r="C307" s="25"/>
      <c r="D307" s="25"/>
      <c r="E307" s="25"/>
      <c r="F307" s="25"/>
      <c r="G307" s="25"/>
      <c r="H307" s="25"/>
      <c r="I307" s="25"/>
      <c r="J307" s="25"/>
      <c r="K307" s="5"/>
      <c r="L307" s="5"/>
      <c r="M307" s="48"/>
      <c r="N307" s="48"/>
      <c r="O307" s="48"/>
      <c r="P307" s="48"/>
      <c r="Q307" s="48"/>
    </row>
    <row r="308" spans="1:17" ht="18" x14ac:dyDescent="0.25">
      <c r="A308" s="5"/>
      <c r="B308" s="12">
        <f t="shared" si="58"/>
        <v>46345</v>
      </c>
      <c r="C308" s="25"/>
      <c r="D308" s="25"/>
      <c r="E308" s="25"/>
      <c r="F308" s="25"/>
      <c r="G308" s="25"/>
      <c r="H308" s="25"/>
      <c r="I308" s="25"/>
      <c r="J308" s="25"/>
      <c r="K308" s="5"/>
      <c r="L308" s="5"/>
      <c r="M308" s="48"/>
      <c r="N308" s="48"/>
      <c r="O308" s="48"/>
      <c r="P308" s="48"/>
      <c r="Q308" s="48"/>
    </row>
    <row r="309" spans="1:17" ht="18" x14ac:dyDescent="0.25">
      <c r="A309" s="5"/>
      <c r="B309" s="12">
        <f t="shared" si="58"/>
        <v>46352</v>
      </c>
      <c r="C309" s="25"/>
      <c r="D309" s="25"/>
      <c r="E309" s="25"/>
      <c r="F309" s="25"/>
      <c r="G309" s="25"/>
      <c r="H309" s="25"/>
      <c r="I309" s="25"/>
      <c r="J309" s="25"/>
      <c r="K309" s="5"/>
      <c r="L309" s="5"/>
      <c r="M309" s="48"/>
      <c r="N309" s="48"/>
      <c r="O309" s="48"/>
      <c r="P309" s="48"/>
      <c r="Q309" s="48"/>
    </row>
    <row r="310" spans="1:17" ht="18" x14ac:dyDescent="0.25">
      <c r="A310" s="5"/>
      <c r="B310" s="12">
        <f t="shared" si="58"/>
        <v>46359</v>
      </c>
      <c r="C310" s="25"/>
      <c r="D310" s="25"/>
      <c r="E310" s="25"/>
      <c r="F310" s="25"/>
      <c r="G310" s="25"/>
      <c r="H310" s="25"/>
      <c r="I310" s="25"/>
      <c r="J310" s="25"/>
      <c r="K310" s="5"/>
      <c r="L310" s="5"/>
      <c r="M310" s="48"/>
      <c r="N310" s="48"/>
      <c r="O310" s="48"/>
      <c r="P310" s="48"/>
      <c r="Q310" s="48"/>
    </row>
    <row r="311" spans="1:17" ht="18" x14ac:dyDescent="0.25">
      <c r="A311" s="5"/>
      <c r="B311" s="12">
        <f t="shared" si="58"/>
        <v>46366</v>
      </c>
      <c r="C311" s="25"/>
      <c r="D311" s="25"/>
      <c r="E311" s="25"/>
      <c r="F311" s="25"/>
      <c r="G311" s="25"/>
      <c r="H311" s="25"/>
      <c r="I311" s="25"/>
      <c r="J311" s="25"/>
      <c r="K311" s="5"/>
      <c r="L311" s="5"/>
      <c r="M311" s="48"/>
      <c r="N311" s="48"/>
      <c r="O311" s="48"/>
      <c r="P311" s="48"/>
      <c r="Q311" s="48"/>
    </row>
    <row r="312" spans="1:17" ht="18" x14ac:dyDescent="0.25">
      <c r="A312" s="5"/>
      <c r="B312" s="12">
        <f t="shared" si="58"/>
        <v>46373</v>
      </c>
      <c r="C312" s="25"/>
      <c r="D312" s="25"/>
      <c r="E312" s="25"/>
      <c r="F312" s="25"/>
      <c r="G312" s="25"/>
      <c r="H312" s="25"/>
      <c r="I312" s="25"/>
      <c r="J312" s="25"/>
      <c r="K312" s="5"/>
      <c r="L312" s="5"/>
      <c r="M312" s="48"/>
      <c r="N312" s="48"/>
      <c r="O312" s="48"/>
      <c r="P312" s="48"/>
      <c r="Q312" s="48"/>
    </row>
    <row r="313" spans="1:17" ht="18" x14ac:dyDescent="0.25">
      <c r="A313" s="5"/>
      <c r="B313" s="12">
        <f t="shared" si="58"/>
        <v>46380</v>
      </c>
      <c r="C313" s="25"/>
      <c r="D313" s="25"/>
      <c r="E313" s="25"/>
      <c r="F313" s="25"/>
      <c r="G313" s="25"/>
      <c r="H313" s="25"/>
      <c r="I313" s="25"/>
      <c r="J313" s="25"/>
      <c r="K313" s="5"/>
      <c r="L313" s="5"/>
      <c r="M313" s="48"/>
      <c r="N313" s="48"/>
      <c r="O313" s="48"/>
      <c r="P313" s="48"/>
      <c r="Q313" s="48"/>
    </row>
    <row r="314" spans="1:17" ht="18" x14ac:dyDescent="0.25">
      <c r="A314" s="5"/>
      <c r="B314" s="12">
        <f t="shared" si="58"/>
        <v>46387</v>
      </c>
      <c r="C314" s="25"/>
      <c r="D314" s="25"/>
      <c r="E314" s="25"/>
      <c r="F314" s="25"/>
      <c r="G314" s="25"/>
      <c r="H314" s="25"/>
      <c r="I314" s="25"/>
      <c r="J314" s="25"/>
      <c r="K314" s="5"/>
      <c r="L314" s="5"/>
      <c r="M314" s="48"/>
      <c r="N314" s="48"/>
      <c r="O314" s="48"/>
      <c r="P314" s="48"/>
      <c r="Q314" s="48"/>
    </row>
    <row r="315" spans="1:17" ht="18" x14ac:dyDescent="0.25">
      <c r="A315" s="5"/>
      <c r="B315" s="12">
        <f t="shared" si="58"/>
        <v>46394</v>
      </c>
      <c r="C315" s="25"/>
      <c r="D315" s="25"/>
      <c r="E315" s="25"/>
      <c r="F315" s="25"/>
      <c r="G315" s="25"/>
      <c r="H315" s="25"/>
      <c r="I315" s="25"/>
      <c r="J315" s="25"/>
      <c r="K315" s="5"/>
      <c r="L315" s="5"/>
      <c r="M315" s="48"/>
      <c r="N315" s="48"/>
      <c r="O315" s="48"/>
      <c r="P315" s="48"/>
      <c r="Q315" s="48"/>
    </row>
    <row r="316" spans="1:17" ht="18" x14ac:dyDescent="0.25">
      <c r="A316" s="5"/>
      <c r="B316" s="12">
        <f t="shared" si="58"/>
        <v>46401</v>
      </c>
      <c r="C316" s="25"/>
      <c r="D316" s="25"/>
      <c r="E316" s="25"/>
      <c r="F316" s="25"/>
      <c r="G316" s="25"/>
      <c r="H316" s="25"/>
      <c r="I316" s="25"/>
      <c r="J316" s="25"/>
      <c r="K316" s="5"/>
      <c r="L316" s="5"/>
      <c r="M316" s="48"/>
      <c r="N316" s="48"/>
      <c r="O316" s="48"/>
      <c r="P316" s="48"/>
      <c r="Q316" s="48"/>
    </row>
    <row r="317" spans="1:17" ht="18" x14ac:dyDescent="0.25">
      <c r="A317" s="5"/>
      <c r="B317" s="12">
        <f>SUM(B316+7)</f>
        <v>46408</v>
      </c>
      <c r="C317" s="25"/>
      <c r="D317" s="25"/>
      <c r="E317" s="25"/>
      <c r="F317" s="25"/>
      <c r="G317" s="25"/>
      <c r="H317" s="25"/>
      <c r="I317" s="25"/>
      <c r="J317" s="25"/>
      <c r="K317" s="5"/>
      <c r="L317" s="5"/>
      <c r="M317" s="48"/>
      <c r="N317" s="48"/>
      <c r="O317" s="48"/>
      <c r="P317" s="48"/>
      <c r="Q317" s="48"/>
    </row>
    <row r="318" spans="1:17" ht="18" x14ac:dyDescent="0.25">
      <c r="A318" s="5"/>
      <c r="B318" s="12">
        <f>SUM(B317+7)</f>
        <v>46415</v>
      </c>
      <c r="C318" s="25"/>
      <c r="D318" s="25"/>
      <c r="E318" s="25"/>
      <c r="F318" s="25"/>
      <c r="G318" s="25"/>
      <c r="H318" s="25"/>
      <c r="I318" s="25"/>
      <c r="J318" s="25"/>
      <c r="K318" s="5"/>
      <c r="L318" s="5"/>
      <c r="M318" s="48"/>
      <c r="N318" s="48"/>
      <c r="O318" s="48"/>
      <c r="P318" s="48"/>
      <c r="Q318" s="48"/>
    </row>
    <row r="319" spans="1:17" ht="18" x14ac:dyDescent="0.25">
      <c r="A319" s="5"/>
      <c r="B319" s="12"/>
      <c r="C319" s="25"/>
      <c r="D319" s="25"/>
      <c r="E319" s="25"/>
      <c r="F319" s="25"/>
      <c r="G319" s="25"/>
      <c r="H319" s="25"/>
      <c r="I319" s="25"/>
      <c r="J319" s="25"/>
      <c r="K319" s="5"/>
      <c r="L319" s="5"/>
      <c r="M319" s="48"/>
      <c r="N319" s="48"/>
      <c r="O319" s="48"/>
      <c r="P319" s="48"/>
      <c r="Q319" s="48"/>
    </row>
    <row r="320" spans="1:17" ht="18" x14ac:dyDescent="0.25">
      <c r="A320" s="5"/>
      <c r="B320" s="12"/>
      <c r="C320" s="25"/>
      <c r="D320" s="25"/>
      <c r="E320" s="25"/>
      <c r="F320" s="25"/>
      <c r="G320" s="25"/>
      <c r="H320" s="25"/>
      <c r="I320" s="25"/>
      <c r="J320" s="25"/>
      <c r="K320" s="5"/>
      <c r="L320" s="5"/>
      <c r="M320" s="48"/>
      <c r="N320" s="48"/>
      <c r="O320" s="48"/>
      <c r="P320" s="48"/>
      <c r="Q320" s="48"/>
    </row>
    <row r="321" spans="1:17" ht="18" x14ac:dyDescent="0.25">
      <c r="A321" s="5"/>
      <c r="B321" s="12"/>
      <c r="C321" s="25"/>
      <c r="D321" s="25"/>
      <c r="E321" s="25"/>
      <c r="F321" s="25"/>
      <c r="G321" s="25"/>
      <c r="H321" s="25"/>
      <c r="I321" s="25"/>
      <c r="J321" s="25"/>
      <c r="K321" s="5"/>
      <c r="L321" s="5"/>
      <c r="M321" s="48"/>
      <c r="N321" s="48"/>
      <c r="O321" s="48"/>
      <c r="P321" s="48"/>
      <c r="Q321" s="48"/>
    </row>
    <row r="322" spans="1:17" ht="18" x14ac:dyDescent="0.25">
      <c r="A322" s="5"/>
      <c r="B322" s="12"/>
      <c r="C322" s="25"/>
      <c r="D322" s="25"/>
      <c r="E322" s="25"/>
      <c r="F322" s="25"/>
      <c r="G322" s="25"/>
      <c r="H322" s="25"/>
      <c r="I322" s="25"/>
      <c r="J322" s="25"/>
      <c r="K322" s="5"/>
      <c r="L322" s="5"/>
      <c r="M322" s="48"/>
      <c r="N322" s="48"/>
      <c r="O322" s="48"/>
      <c r="P322" s="48"/>
      <c r="Q322" s="48"/>
    </row>
    <row r="323" spans="1:17" ht="18" x14ac:dyDescent="0.25">
      <c r="A323" s="5"/>
      <c r="B323" s="12"/>
      <c r="C323" s="25"/>
      <c r="D323" s="25"/>
      <c r="E323" s="25"/>
      <c r="F323" s="25"/>
      <c r="G323" s="25"/>
      <c r="H323" s="25"/>
      <c r="I323" s="25"/>
      <c r="J323" s="25"/>
      <c r="K323" s="5"/>
      <c r="L323" s="5"/>
      <c r="M323" s="48"/>
      <c r="N323" s="48"/>
      <c r="O323" s="48"/>
      <c r="P323" s="48"/>
      <c r="Q323" s="48"/>
    </row>
    <row r="324" spans="1:17" ht="18" x14ac:dyDescent="0.25">
      <c r="A324" s="5"/>
      <c r="B324" s="15"/>
      <c r="C324" s="25"/>
      <c r="D324" s="25"/>
      <c r="E324" s="25"/>
      <c r="F324" s="25"/>
      <c r="G324" s="25"/>
      <c r="H324" s="25"/>
      <c r="I324" s="25"/>
      <c r="J324" s="25"/>
      <c r="K324" s="5"/>
      <c r="L324" s="5"/>
      <c r="M324" s="48"/>
      <c r="N324" s="48"/>
      <c r="O324" s="48"/>
      <c r="P324" s="48"/>
      <c r="Q324" s="48"/>
    </row>
    <row r="325" spans="1:17" ht="18" x14ac:dyDescent="0.25">
      <c r="A325" s="5"/>
      <c r="B325" s="15"/>
      <c r="C325" s="25"/>
      <c r="D325" s="25"/>
      <c r="E325" s="25"/>
      <c r="F325" s="25"/>
      <c r="G325" s="25"/>
      <c r="H325" s="25"/>
      <c r="I325" s="25"/>
      <c r="J325" s="25"/>
      <c r="K325" s="5"/>
      <c r="L325" s="5"/>
      <c r="M325" s="48"/>
      <c r="N325" s="48"/>
      <c r="O325" s="48"/>
      <c r="P325" s="48"/>
      <c r="Q325" s="48"/>
    </row>
    <row r="326" spans="1:17" ht="18" x14ac:dyDescent="0.25">
      <c r="A326" s="5"/>
      <c r="B326" s="8"/>
      <c r="C326" s="16"/>
      <c r="D326" s="16"/>
      <c r="E326" s="16"/>
      <c r="F326" s="16"/>
      <c r="G326" s="16"/>
      <c r="H326" s="16"/>
      <c r="I326" s="16"/>
      <c r="J326" s="16"/>
      <c r="K326" s="5"/>
      <c r="L326" s="5"/>
      <c r="M326" s="48"/>
      <c r="N326" s="48"/>
      <c r="O326" s="48"/>
      <c r="P326" s="48"/>
      <c r="Q326" s="48"/>
    </row>
    <row r="327" spans="1:17" ht="18.75" thickBot="1" x14ac:dyDescent="0.3">
      <c r="A327" s="5"/>
      <c r="B327" s="8"/>
      <c r="C327" s="16"/>
      <c r="D327" s="16"/>
      <c r="E327" s="16"/>
      <c r="F327" s="16"/>
      <c r="G327" s="16"/>
      <c r="H327" s="16"/>
      <c r="I327" s="16"/>
      <c r="J327" s="16"/>
      <c r="K327" s="5"/>
      <c r="L327" s="5"/>
      <c r="M327" s="48"/>
      <c r="N327" s="48"/>
      <c r="O327" s="48"/>
      <c r="P327" s="48"/>
      <c r="Q327" s="48"/>
    </row>
    <row r="328" spans="1:17" ht="18.75" thickTop="1" x14ac:dyDescent="0.25">
      <c r="A328" s="22"/>
      <c r="B328" s="22"/>
      <c r="C328" s="20"/>
      <c r="D328" s="20"/>
      <c r="E328" s="20">
        <f>COUNTA(E299:E325)</f>
        <v>2</v>
      </c>
      <c r="F328" s="20">
        <f t="shared" ref="F328:J328" si="59">COUNTA(F299:F325)</f>
        <v>4</v>
      </c>
      <c r="G328" s="20"/>
      <c r="H328" s="20"/>
      <c r="I328" s="20">
        <f t="shared" si="59"/>
        <v>3</v>
      </c>
      <c r="J328" s="20">
        <f t="shared" si="59"/>
        <v>3</v>
      </c>
      <c r="K328" s="5"/>
      <c r="L328" s="5"/>
      <c r="M328" s="48"/>
      <c r="N328" s="48"/>
      <c r="O328" s="48"/>
      <c r="P328" s="48"/>
      <c r="Q328" s="48"/>
    </row>
    <row r="329" spans="1:17" ht="18" x14ac:dyDescent="0.25">
      <c r="A329" s="5"/>
      <c r="B329" s="28"/>
      <c r="C329" s="16"/>
      <c r="D329" s="16"/>
      <c r="E329" s="16"/>
      <c r="F329" s="16"/>
      <c r="G329" s="16"/>
      <c r="H329" s="16"/>
      <c r="I329" s="16"/>
      <c r="J329" s="16"/>
      <c r="K329" s="5"/>
      <c r="L329" s="5"/>
      <c r="M329" s="28"/>
      <c r="N329" s="28"/>
      <c r="O329" s="28"/>
      <c r="P329" s="48"/>
      <c r="Q329" s="48"/>
    </row>
    <row r="330" spans="1:17" ht="18.75" thickBot="1" x14ac:dyDescent="0.3">
      <c r="A330" s="4"/>
      <c r="B330" s="4"/>
      <c r="C330" s="2"/>
      <c r="D330" s="2"/>
      <c r="E330" s="2" t="s">
        <v>4</v>
      </c>
      <c r="F330" s="2" t="s">
        <v>5</v>
      </c>
      <c r="G330" s="2"/>
      <c r="H330" s="2"/>
      <c r="I330" s="2"/>
      <c r="J330" s="2"/>
      <c r="K330" s="5"/>
      <c r="L330" s="5"/>
      <c r="M330" s="28"/>
      <c r="N330" s="28"/>
      <c r="O330" s="28"/>
      <c r="P330" s="48"/>
      <c r="Q330" s="48"/>
    </row>
    <row r="331" spans="1:17" ht="18" x14ac:dyDescent="0.25">
      <c r="A331" s="27" t="s">
        <v>23</v>
      </c>
      <c r="B331" s="12">
        <v>46282</v>
      </c>
      <c r="C331" s="25"/>
      <c r="D331" s="25"/>
      <c r="E331" s="25"/>
      <c r="F331" s="25" t="s">
        <v>17</v>
      </c>
      <c r="G331" s="16"/>
      <c r="H331" s="16"/>
      <c r="I331" s="16"/>
      <c r="J331" s="16"/>
      <c r="K331" s="5"/>
      <c r="L331" s="5"/>
      <c r="M331" s="28"/>
      <c r="N331" s="28"/>
      <c r="O331" s="28"/>
      <c r="P331" s="48"/>
      <c r="Q331" s="48"/>
    </row>
    <row r="332" spans="1:17" ht="18" x14ac:dyDescent="0.25">
      <c r="A332" s="5"/>
      <c r="B332" s="12">
        <f>SUM(B331+7)</f>
        <v>46289</v>
      </c>
      <c r="C332" s="25"/>
      <c r="D332" s="25"/>
      <c r="E332" s="25"/>
      <c r="F332" s="25" t="s">
        <v>17</v>
      </c>
      <c r="G332" s="16"/>
      <c r="H332" s="16"/>
      <c r="I332" s="16"/>
      <c r="J332" s="16"/>
      <c r="K332" s="5"/>
      <c r="L332" s="5"/>
      <c r="M332" s="28"/>
      <c r="N332" s="28"/>
      <c r="O332" s="28"/>
      <c r="P332" s="48"/>
      <c r="Q332" s="48"/>
    </row>
    <row r="333" spans="1:17" ht="18" x14ac:dyDescent="0.25">
      <c r="A333" s="5"/>
      <c r="B333" s="12">
        <f t="shared" ref="B333:B348" si="60">SUM(B332+7)</f>
        <v>46296</v>
      </c>
      <c r="C333" s="25"/>
      <c r="D333" s="25"/>
      <c r="E333" s="25" t="s">
        <v>17</v>
      </c>
      <c r="F333" s="25"/>
      <c r="G333" s="16"/>
      <c r="H333" s="16"/>
      <c r="I333" s="16"/>
      <c r="J333" s="16"/>
      <c r="K333" s="5"/>
      <c r="L333" s="5"/>
      <c r="M333" s="28"/>
      <c r="N333" s="28"/>
      <c r="O333" s="28"/>
      <c r="P333" s="48"/>
      <c r="Q333" s="48"/>
    </row>
    <row r="334" spans="1:17" ht="18" x14ac:dyDescent="0.25">
      <c r="A334" s="5"/>
      <c r="B334" s="12">
        <f t="shared" si="60"/>
        <v>46303</v>
      </c>
      <c r="C334" s="25"/>
      <c r="D334" s="25"/>
      <c r="E334" s="25"/>
      <c r="F334" s="25" t="s">
        <v>17</v>
      </c>
      <c r="G334" s="16"/>
      <c r="H334" s="16"/>
      <c r="I334" s="16"/>
      <c r="J334" s="16"/>
      <c r="K334" s="5"/>
      <c r="L334" s="5"/>
      <c r="M334" s="28"/>
      <c r="N334" s="28"/>
      <c r="O334" s="28"/>
      <c r="P334" s="48"/>
      <c r="Q334" s="48"/>
    </row>
    <row r="335" spans="1:17" ht="18" x14ac:dyDescent="0.25">
      <c r="A335" s="5"/>
      <c r="B335" s="12">
        <f t="shared" si="60"/>
        <v>46310</v>
      </c>
      <c r="C335" s="25"/>
      <c r="D335" s="25"/>
      <c r="E335" s="25" t="s">
        <v>17</v>
      </c>
      <c r="F335" s="25"/>
      <c r="G335" s="16"/>
      <c r="H335" s="16"/>
      <c r="I335" s="16"/>
      <c r="J335" s="16"/>
      <c r="K335" s="5"/>
      <c r="L335" s="5"/>
      <c r="M335" s="28"/>
      <c r="N335" s="28"/>
      <c r="O335" s="28"/>
      <c r="P335" s="48"/>
      <c r="Q335" s="48"/>
    </row>
    <row r="336" spans="1:17" ht="18" x14ac:dyDescent="0.25">
      <c r="A336" s="5"/>
      <c r="B336" s="12">
        <f t="shared" si="60"/>
        <v>46317</v>
      </c>
      <c r="C336" s="25"/>
      <c r="D336" s="25"/>
      <c r="E336" s="25" t="s">
        <v>17</v>
      </c>
      <c r="F336" s="25"/>
      <c r="G336" s="16"/>
      <c r="H336" s="16"/>
      <c r="I336" s="16"/>
      <c r="J336" s="16"/>
      <c r="K336" s="5"/>
      <c r="L336" s="5"/>
      <c r="M336" s="28"/>
      <c r="N336" s="28"/>
      <c r="O336" s="28"/>
      <c r="P336" s="48"/>
      <c r="Q336" s="48"/>
    </row>
    <row r="337" spans="1:17" ht="18" x14ac:dyDescent="0.25">
      <c r="A337" s="5"/>
      <c r="B337" s="12">
        <f t="shared" si="60"/>
        <v>46324</v>
      </c>
      <c r="C337" s="25"/>
      <c r="D337" s="25"/>
      <c r="E337" s="25"/>
      <c r="F337" s="25"/>
      <c r="G337" s="16"/>
      <c r="H337" s="16"/>
      <c r="I337" s="16"/>
      <c r="J337" s="16"/>
      <c r="K337" s="5"/>
      <c r="L337" s="5"/>
      <c r="M337" s="28"/>
      <c r="N337" s="28"/>
      <c r="O337" s="28"/>
      <c r="P337" s="48"/>
      <c r="Q337" s="48"/>
    </row>
    <row r="338" spans="1:17" ht="18" x14ac:dyDescent="0.25">
      <c r="A338" s="5"/>
      <c r="B338" s="12">
        <f t="shared" si="60"/>
        <v>46331</v>
      </c>
      <c r="C338" s="25"/>
      <c r="D338" s="25"/>
      <c r="E338" s="25"/>
      <c r="F338" s="25"/>
      <c r="G338" s="16"/>
      <c r="H338" s="16"/>
      <c r="I338" s="16"/>
      <c r="J338" s="16"/>
      <c r="K338" s="5"/>
      <c r="L338" s="5"/>
      <c r="M338" s="28"/>
      <c r="N338" s="28"/>
      <c r="O338" s="28"/>
      <c r="P338" s="48"/>
      <c r="Q338" s="48"/>
    </row>
    <row r="339" spans="1:17" ht="18" x14ac:dyDescent="0.25">
      <c r="A339" s="5"/>
      <c r="B339" s="12">
        <f t="shared" si="60"/>
        <v>46338</v>
      </c>
      <c r="C339" s="25"/>
      <c r="D339" s="25"/>
      <c r="E339" s="25"/>
      <c r="F339" s="25"/>
      <c r="G339" s="16"/>
      <c r="H339" s="16"/>
      <c r="I339" s="16"/>
      <c r="J339" s="16"/>
      <c r="K339" s="5"/>
      <c r="L339" s="5"/>
      <c r="M339" s="28"/>
      <c r="N339" s="28"/>
      <c r="O339" s="28"/>
      <c r="P339" s="48"/>
      <c r="Q339" s="48"/>
    </row>
    <row r="340" spans="1:17" ht="18" x14ac:dyDescent="0.25">
      <c r="A340" s="5"/>
      <c r="B340" s="12">
        <f t="shared" si="60"/>
        <v>46345</v>
      </c>
      <c r="C340" s="25"/>
      <c r="D340" s="25"/>
      <c r="E340" s="25"/>
      <c r="F340" s="25"/>
      <c r="G340" s="16"/>
      <c r="H340" s="16"/>
      <c r="I340" s="16"/>
      <c r="J340" s="16"/>
      <c r="K340" s="5"/>
      <c r="L340" s="5"/>
      <c r="M340" s="28"/>
      <c r="N340" s="28"/>
      <c r="O340" s="28"/>
      <c r="P340" s="48"/>
      <c r="Q340" s="48"/>
    </row>
    <row r="341" spans="1:17" ht="18" x14ac:dyDescent="0.25">
      <c r="A341" s="5"/>
      <c r="B341" s="12">
        <f t="shared" si="60"/>
        <v>46352</v>
      </c>
      <c r="C341" s="25"/>
      <c r="D341" s="25"/>
      <c r="E341" s="25"/>
      <c r="F341" s="25"/>
      <c r="G341" s="16"/>
      <c r="H341" s="16"/>
      <c r="I341" s="16"/>
      <c r="J341" s="16"/>
      <c r="K341" s="5"/>
      <c r="L341" s="5"/>
      <c r="M341" s="28"/>
      <c r="N341" s="28"/>
      <c r="O341" s="28"/>
      <c r="P341" s="48"/>
      <c r="Q341" s="48"/>
    </row>
    <row r="342" spans="1:17" ht="18" x14ac:dyDescent="0.25">
      <c r="A342" s="5"/>
      <c r="B342" s="12">
        <f t="shared" si="60"/>
        <v>46359</v>
      </c>
      <c r="C342" s="25"/>
      <c r="D342" s="25"/>
      <c r="E342" s="25"/>
      <c r="F342" s="25"/>
      <c r="G342" s="16"/>
      <c r="H342" s="16"/>
      <c r="I342" s="16"/>
      <c r="J342" s="16"/>
      <c r="K342" s="5"/>
      <c r="L342" s="5"/>
      <c r="M342" s="28"/>
      <c r="N342" s="28"/>
      <c r="O342" s="28"/>
      <c r="P342" s="48"/>
      <c r="Q342" s="48"/>
    </row>
    <row r="343" spans="1:17" ht="18" x14ac:dyDescent="0.25">
      <c r="A343" s="5"/>
      <c r="B343" s="12">
        <f t="shared" si="60"/>
        <v>46366</v>
      </c>
      <c r="C343" s="25"/>
      <c r="D343" s="25"/>
      <c r="E343" s="25"/>
      <c r="F343" s="25"/>
      <c r="G343" s="16"/>
      <c r="H343" s="16"/>
      <c r="I343" s="16"/>
      <c r="J343" s="16"/>
      <c r="K343" s="5"/>
      <c r="L343" s="5"/>
      <c r="M343" s="28"/>
      <c r="N343" s="28"/>
      <c r="O343" s="28"/>
      <c r="P343" s="48"/>
      <c r="Q343" s="48"/>
    </row>
    <row r="344" spans="1:17" ht="18" x14ac:dyDescent="0.25">
      <c r="A344" s="5"/>
      <c r="B344" s="12">
        <f t="shared" si="60"/>
        <v>46373</v>
      </c>
      <c r="C344" s="25"/>
      <c r="D344" s="25"/>
      <c r="E344" s="25"/>
      <c r="F344" s="25"/>
      <c r="G344" s="16"/>
      <c r="H344" s="16"/>
      <c r="I344" s="16"/>
      <c r="J344" s="16"/>
      <c r="K344" s="5"/>
      <c r="L344" s="5"/>
      <c r="M344" s="28"/>
      <c r="N344" s="28"/>
      <c r="O344" s="28"/>
      <c r="P344" s="48"/>
      <c r="Q344" s="48"/>
    </row>
    <row r="345" spans="1:17" ht="18" x14ac:dyDescent="0.25">
      <c r="A345" s="5"/>
      <c r="B345" s="12">
        <f t="shared" si="60"/>
        <v>46380</v>
      </c>
      <c r="C345" s="25"/>
      <c r="D345" s="25"/>
      <c r="E345" s="25"/>
      <c r="F345" s="25"/>
      <c r="G345" s="16"/>
      <c r="H345" s="16"/>
      <c r="I345" s="16"/>
      <c r="J345" s="16"/>
      <c r="K345" s="5"/>
      <c r="L345" s="5"/>
      <c r="M345" s="28"/>
      <c r="N345" s="28"/>
      <c r="O345" s="28"/>
      <c r="P345" s="48"/>
      <c r="Q345" s="48"/>
    </row>
    <row r="346" spans="1:17" ht="18" x14ac:dyDescent="0.25">
      <c r="A346" s="5"/>
      <c r="B346" s="12">
        <f t="shared" si="60"/>
        <v>46387</v>
      </c>
      <c r="C346" s="25"/>
      <c r="D346" s="25"/>
      <c r="E346" s="25"/>
      <c r="F346" s="25"/>
      <c r="G346" s="16"/>
      <c r="H346" s="16"/>
      <c r="I346" s="16"/>
      <c r="J346" s="16"/>
      <c r="K346" s="5"/>
      <c r="L346" s="5"/>
      <c r="M346" s="28"/>
      <c r="N346" s="28"/>
      <c r="O346" s="28"/>
      <c r="P346" s="48"/>
      <c r="Q346" s="48"/>
    </row>
    <row r="347" spans="1:17" ht="18" x14ac:dyDescent="0.25">
      <c r="A347" s="5"/>
      <c r="B347" s="12">
        <f t="shared" si="60"/>
        <v>46394</v>
      </c>
      <c r="C347" s="25"/>
      <c r="D347" s="25"/>
      <c r="E347" s="25"/>
      <c r="F347" s="25"/>
      <c r="G347" s="16"/>
      <c r="H347" s="16"/>
      <c r="I347" s="16"/>
      <c r="J347" s="16"/>
      <c r="K347" s="5"/>
      <c r="L347" s="5"/>
      <c r="M347" s="28"/>
      <c r="N347" s="28"/>
      <c r="O347" s="28"/>
      <c r="P347" s="48"/>
      <c r="Q347" s="48"/>
    </row>
    <row r="348" spans="1:17" ht="18" x14ac:dyDescent="0.25">
      <c r="A348" s="5"/>
      <c r="B348" s="12">
        <f t="shared" si="60"/>
        <v>46401</v>
      </c>
      <c r="C348" s="25"/>
      <c r="D348" s="25"/>
      <c r="E348" s="25"/>
      <c r="F348" s="25"/>
      <c r="G348" s="16"/>
      <c r="H348" s="16"/>
      <c r="I348" s="16"/>
      <c r="J348" s="16"/>
      <c r="K348" s="5"/>
      <c r="L348" s="5"/>
      <c r="M348" s="28"/>
      <c r="N348" s="28"/>
      <c r="O348" s="28"/>
      <c r="P348" s="48"/>
      <c r="Q348" s="48"/>
    </row>
    <row r="349" spans="1:17" ht="18" x14ac:dyDescent="0.25">
      <c r="A349" s="5"/>
      <c r="B349" s="12">
        <f>SUM(B348+7)</f>
        <v>46408</v>
      </c>
      <c r="C349" s="25"/>
      <c r="D349" s="25"/>
      <c r="E349" s="25"/>
      <c r="F349" s="25"/>
      <c r="G349" s="16"/>
      <c r="H349" s="16"/>
      <c r="I349" s="16"/>
      <c r="J349" s="16"/>
      <c r="K349" s="5"/>
      <c r="L349" s="5"/>
      <c r="M349" s="28"/>
      <c r="N349" s="28"/>
      <c r="O349" s="28"/>
      <c r="P349" s="48"/>
      <c r="Q349" s="48"/>
    </row>
    <row r="350" spans="1:17" ht="18" x14ac:dyDescent="0.25">
      <c r="A350" s="5"/>
      <c r="B350" s="12">
        <f>SUM(B349+7)</f>
        <v>46415</v>
      </c>
      <c r="C350" s="25"/>
      <c r="D350" s="25"/>
      <c r="E350" s="25"/>
      <c r="F350" s="25"/>
      <c r="G350" s="16"/>
      <c r="H350" s="16"/>
      <c r="I350" s="16"/>
      <c r="J350" s="16"/>
      <c r="K350" s="5"/>
      <c r="L350" s="5"/>
      <c r="M350" s="28"/>
      <c r="N350" s="28"/>
      <c r="O350" s="28"/>
      <c r="P350" s="48"/>
      <c r="Q350" s="48"/>
    </row>
    <row r="351" spans="1:17" ht="18" x14ac:dyDescent="0.25">
      <c r="A351" s="5"/>
      <c r="B351" s="12"/>
      <c r="C351" s="25"/>
      <c r="D351" s="25"/>
      <c r="E351" s="25"/>
      <c r="F351" s="25"/>
      <c r="G351" s="16"/>
      <c r="H351" s="16"/>
      <c r="I351" s="16"/>
      <c r="J351" s="16"/>
      <c r="K351" s="5"/>
      <c r="L351" s="5"/>
      <c r="M351" s="28"/>
      <c r="N351" s="28"/>
      <c r="O351" s="28"/>
      <c r="P351" s="48"/>
      <c r="Q351" s="48"/>
    </row>
    <row r="352" spans="1:17" ht="18" x14ac:dyDescent="0.25">
      <c r="A352" s="5"/>
      <c r="B352" s="12"/>
      <c r="C352" s="25"/>
      <c r="D352" s="25"/>
      <c r="E352" s="25"/>
      <c r="F352" s="25"/>
      <c r="G352" s="16"/>
      <c r="H352" s="16"/>
      <c r="I352" s="16"/>
      <c r="J352" s="16"/>
      <c r="K352" s="5"/>
      <c r="L352" s="5"/>
      <c r="M352" s="28"/>
      <c r="N352" s="28"/>
      <c r="O352" s="28"/>
      <c r="P352" s="48"/>
      <c r="Q352" s="48"/>
    </row>
    <row r="353" spans="1:17" ht="18" x14ac:dyDescent="0.25">
      <c r="A353" s="5"/>
      <c r="B353" s="12"/>
      <c r="C353" s="25"/>
      <c r="D353" s="25"/>
      <c r="E353" s="25"/>
      <c r="F353" s="25"/>
      <c r="G353" s="16"/>
      <c r="H353" s="16"/>
      <c r="I353" s="16"/>
      <c r="J353" s="16"/>
      <c r="K353" s="5"/>
      <c r="L353" s="5"/>
      <c r="M353" s="28"/>
      <c r="N353" s="28"/>
      <c r="O353" s="28"/>
      <c r="P353" s="48"/>
      <c r="Q353" s="48"/>
    </row>
    <row r="354" spans="1:17" ht="18" x14ac:dyDescent="0.25">
      <c r="A354" s="5"/>
      <c r="B354" s="12"/>
      <c r="C354" s="25"/>
      <c r="D354" s="25"/>
      <c r="E354" s="25"/>
      <c r="F354" s="25"/>
      <c r="G354" s="16"/>
      <c r="H354" s="16"/>
      <c r="I354" s="16"/>
      <c r="J354" s="16"/>
      <c r="K354" s="5"/>
      <c r="L354" s="5"/>
      <c r="M354" s="28"/>
      <c r="N354" s="28"/>
      <c r="O354" s="28"/>
      <c r="P354" s="48"/>
      <c r="Q354" s="48"/>
    </row>
    <row r="355" spans="1:17" ht="18" x14ac:dyDescent="0.25">
      <c r="A355" s="5"/>
      <c r="B355" s="12"/>
      <c r="C355" s="25"/>
      <c r="D355" s="25"/>
      <c r="E355" s="25"/>
      <c r="F355" s="25"/>
      <c r="G355" s="16"/>
      <c r="H355" s="16"/>
      <c r="I355" s="16"/>
      <c r="J355" s="16"/>
      <c r="K355" s="5"/>
      <c r="L355" s="5"/>
      <c r="M355" s="28"/>
      <c r="N355" s="28"/>
      <c r="O355" s="28"/>
      <c r="P355" s="48"/>
      <c r="Q355" s="48"/>
    </row>
    <row r="356" spans="1:17" ht="18" x14ac:dyDescent="0.25">
      <c r="A356" s="5"/>
      <c r="B356" s="15"/>
      <c r="C356" s="25"/>
      <c r="D356" s="25"/>
      <c r="E356" s="25"/>
      <c r="F356" s="25"/>
      <c r="G356" s="16"/>
      <c r="H356" s="16"/>
      <c r="I356" s="16"/>
      <c r="J356" s="16"/>
      <c r="K356" s="5"/>
      <c r="L356" s="5"/>
      <c r="M356" s="28"/>
      <c r="N356" s="28"/>
      <c r="O356" s="28"/>
      <c r="P356" s="48"/>
      <c r="Q356" s="48"/>
    </row>
    <row r="357" spans="1:17" ht="18" x14ac:dyDescent="0.25">
      <c r="A357" s="5"/>
      <c r="B357" s="15"/>
      <c r="C357" s="25"/>
      <c r="D357" s="25"/>
      <c r="E357" s="25"/>
      <c r="F357" s="25"/>
      <c r="G357" s="16"/>
      <c r="H357" s="16"/>
      <c r="I357" s="16"/>
      <c r="J357" s="16"/>
      <c r="K357" s="5"/>
      <c r="L357" s="5"/>
      <c r="M357" s="28"/>
      <c r="N357" s="28"/>
      <c r="O357" s="28"/>
      <c r="P357" s="48"/>
      <c r="Q357" s="48"/>
    </row>
    <row r="358" spans="1:17" ht="18" x14ac:dyDescent="0.25">
      <c r="A358" s="5"/>
      <c r="B358" s="8"/>
      <c r="C358" s="16"/>
      <c r="D358" s="16"/>
      <c r="E358" s="16"/>
      <c r="F358" s="16"/>
      <c r="G358" s="16"/>
      <c r="H358" s="16"/>
      <c r="I358" s="16"/>
      <c r="J358" s="16"/>
      <c r="K358" s="5"/>
      <c r="L358" s="5"/>
      <c r="M358" s="28"/>
      <c r="N358" s="28"/>
      <c r="O358" s="28"/>
      <c r="P358" s="48"/>
      <c r="Q358" s="48"/>
    </row>
    <row r="359" spans="1:17" ht="18.75" thickBot="1" x14ac:dyDescent="0.3">
      <c r="A359" s="5"/>
      <c r="B359" s="8"/>
      <c r="C359" s="16"/>
      <c r="D359" s="16"/>
      <c r="E359" s="16"/>
      <c r="F359" s="16"/>
      <c r="G359" s="16"/>
      <c r="H359" s="16"/>
      <c r="I359" s="16"/>
      <c r="J359" s="16"/>
      <c r="K359" s="5"/>
      <c r="L359" s="5"/>
      <c r="M359" s="28"/>
      <c r="N359" s="28"/>
      <c r="O359" s="28"/>
      <c r="P359" s="48"/>
      <c r="Q359" s="48"/>
    </row>
    <row r="360" spans="1:17" ht="18.75" thickTop="1" x14ac:dyDescent="0.25">
      <c r="A360" s="22"/>
      <c r="B360" s="22"/>
      <c r="C360" s="20"/>
      <c r="D360" s="20"/>
      <c r="E360" s="20">
        <f>COUNTA(E331:E357)</f>
        <v>3</v>
      </c>
      <c r="F360" s="20">
        <f>COUNTA(F331:F357)</f>
        <v>3</v>
      </c>
      <c r="G360" s="20"/>
      <c r="H360" s="20"/>
      <c r="I360" s="20"/>
      <c r="J360" s="20"/>
      <c r="P360" s="54"/>
      <c r="Q360" s="54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0"/>
  <sheetViews>
    <sheetView workbookViewId="0"/>
  </sheetViews>
  <sheetFormatPr defaultRowHeight="15" x14ac:dyDescent="0.25"/>
  <cols>
    <col min="1" max="1" width="32" bestFit="1" customWidth="1"/>
    <col min="2" max="2" width="15.85546875" bestFit="1" customWidth="1"/>
    <col min="3" max="10" width="16.7109375" customWidth="1"/>
    <col min="11" max="12" width="21" customWidth="1"/>
    <col min="13" max="14" width="14.85546875" customWidth="1"/>
    <col min="15" max="17" width="16.5703125" customWidth="1"/>
  </cols>
  <sheetData>
    <row r="1" spans="1:17" ht="54.75" thickBot="1" x14ac:dyDescent="0.3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3" t="s">
        <v>7</v>
      </c>
      <c r="I1" s="3" t="s">
        <v>4</v>
      </c>
      <c r="J1" s="3" t="s">
        <v>5</v>
      </c>
      <c r="K1" s="4" t="s">
        <v>8</v>
      </c>
      <c r="L1" s="4" t="s">
        <v>9</v>
      </c>
      <c r="M1" s="45" t="s">
        <v>10</v>
      </c>
      <c r="N1" s="45" t="s">
        <v>11</v>
      </c>
      <c r="O1" s="45" t="s">
        <v>12</v>
      </c>
      <c r="P1" s="45" t="s">
        <v>13</v>
      </c>
      <c r="Q1" s="45" t="s">
        <v>14</v>
      </c>
    </row>
    <row r="2" spans="1:17" ht="18" x14ac:dyDescent="0.25">
      <c r="A2" s="5" t="s">
        <v>73</v>
      </c>
      <c r="B2" s="6"/>
      <c r="C2" s="23"/>
      <c r="D2" s="7"/>
      <c r="E2" s="7"/>
      <c r="F2" s="7"/>
      <c r="G2" s="7"/>
      <c r="H2" s="7"/>
      <c r="I2" s="7"/>
      <c r="J2" s="7"/>
      <c r="K2" s="8"/>
      <c r="L2" s="8"/>
      <c r="M2" s="46"/>
      <c r="N2" s="46"/>
      <c r="O2" s="47"/>
      <c r="P2" s="46"/>
      <c r="Q2" s="48"/>
    </row>
    <row r="3" spans="1:17" ht="18" x14ac:dyDescent="0.25">
      <c r="A3" s="5"/>
      <c r="B3" s="9" t="s">
        <v>16</v>
      </c>
      <c r="C3" s="55">
        <f>SUM(D3/10.57)</f>
        <v>47.398297067171235</v>
      </c>
      <c r="D3" s="10">
        <v>501</v>
      </c>
      <c r="E3" s="10"/>
      <c r="F3" s="10"/>
      <c r="G3" s="10"/>
      <c r="H3" s="10"/>
      <c r="I3" s="10"/>
      <c r="J3" s="10"/>
      <c r="K3" s="56">
        <f>C3</f>
        <v>47.398297067171235</v>
      </c>
      <c r="L3" s="11">
        <v>501</v>
      </c>
      <c r="M3" s="49">
        <f>SUM(D3/C3)</f>
        <v>10.57</v>
      </c>
      <c r="N3" s="46" t="e">
        <f>SUM(H3/G3)</f>
        <v>#DIV/0!</v>
      </c>
      <c r="O3" s="49">
        <f>SUM(L3/K3)</f>
        <v>10.57</v>
      </c>
      <c r="P3" s="49">
        <f>SUM((D3+H3)/(C3+G3))</f>
        <v>10.57</v>
      </c>
      <c r="Q3" s="50">
        <f>SUM(L3/K3)</f>
        <v>10.57</v>
      </c>
    </row>
    <row r="4" spans="1:17" ht="18" x14ac:dyDescent="0.25">
      <c r="A4" s="8"/>
      <c r="B4" s="12">
        <v>46282</v>
      </c>
      <c r="C4" s="13">
        <v>40</v>
      </c>
      <c r="D4" s="13">
        <v>501</v>
      </c>
      <c r="E4" s="13" t="s">
        <v>17</v>
      </c>
      <c r="F4" s="13"/>
      <c r="G4" s="13">
        <v>45</v>
      </c>
      <c r="H4" s="13">
        <v>297</v>
      </c>
      <c r="I4" s="13"/>
      <c r="J4" s="13" t="s">
        <v>17</v>
      </c>
      <c r="K4" s="11">
        <f>SUM(C4+G4)</f>
        <v>85</v>
      </c>
      <c r="L4" s="11">
        <f>SUM(D4+H4)</f>
        <v>798</v>
      </c>
      <c r="M4" s="49">
        <f>SUM(D4/C4)</f>
        <v>12.525</v>
      </c>
      <c r="N4" s="49">
        <f>SUM(H4/G4)</f>
        <v>6.6</v>
      </c>
      <c r="O4" s="49">
        <f>SUM(L4/K4)</f>
        <v>9.3882352941176475</v>
      </c>
      <c r="P4" s="49">
        <f>SUM((D4+H4)/(C4+G4))</f>
        <v>9.3882352941176475</v>
      </c>
      <c r="Q4" s="50">
        <f>SUM((L3+L4)/(K3+K4))</f>
        <v>9.8113044410304049</v>
      </c>
    </row>
    <row r="5" spans="1:17" ht="18" x14ac:dyDescent="0.25">
      <c r="A5" s="8"/>
      <c r="B5" s="12">
        <f>SUM(B4+7)</f>
        <v>46289</v>
      </c>
      <c r="C5" s="13">
        <v>33</v>
      </c>
      <c r="D5" s="13">
        <v>442</v>
      </c>
      <c r="E5" s="13"/>
      <c r="F5" s="13" t="s">
        <v>17</v>
      </c>
      <c r="G5" s="13">
        <v>48</v>
      </c>
      <c r="H5" s="13">
        <v>299</v>
      </c>
      <c r="I5" s="13"/>
      <c r="J5" s="13" t="s">
        <v>17</v>
      </c>
      <c r="K5" s="11">
        <f t="shared" ref="K5:L30" si="0">SUM(C5+G5)</f>
        <v>81</v>
      </c>
      <c r="L5" s="11">
        <f t="shared" si="0"/>
        <v>741</v>
      </c>
      <c r="M5" s="49">
        <f t="shared" ref="M5:M30" si="1">SUM(D5/C5)</f>
        <v>13.393939393939394</v>
      </c>
      <c r="N5" s="49">
        <f>SUM(H5/G5)</f>
        <v>6.229166666666667</v>
      </c>
      <c r="O5" s="49">
        <f t="shared" ref="O5:O30" si="2">SUM(L5/K5)</f>
        <v>9.1481481481481488</v>
      </c>
      <c r="P5" s="49">
        <f>SUM((D4+D5+H4+H5)/(C4+C5+G4+G5))</f>
        <v>9.2710843373493983</v>
      </c>
      <c r="Q5" s="50">
        <f>SUM((L3+L4+L5)/(K3+K4+K5))</f>
        <v>9.5595889378530075</v>
      </c>
    </row>
    <row r="6" spans="1:17" ht="18" x14ac:dyDescent="0.25">
      <c r="A6" s="8"/>
      <c r="B6" s="12">
        <f t="shared" ref="B6:B21" si="3">SUM(B5+7)</f>
        <v>46296</v>
      </c>
      <c r="C6" s="13">
        <v>54</v>
      </c>
      <c r="D6" s="13">
        <v>501</v>
      </c>
      <c r="E6" s="13" t="s">
        <v>17</v>
      </c>
      <c r="F6" s="13"/>
      <c r="G6" s="13">
        <v>51</v>
      </c>
      <c r="H6" s="13">
        <v>305</v>
      </c>
      <c r="I6" s="13"/>
      <c r="J6" s="13" t="s">
        <v>17</v>
      </c>
      <c r="K6" s="11">
        <f t="shared" si="0"/>
        <v>105</v>
      </c>
      <c r="L6" s="11">
        <f t="shared" si="0"/>
        <v>806</v>
      </c>
      <c r="M6" s="51">
        <f t="shared" si="1"/>
        <v>9.2777777777777786</v>
      </c>
      <c r="N6" s="51">
        <f t="shared" ref="N6:N30" si="4">SUM(H6/G6)</f>
        <v>5.9803921568627452</v>
      </c>
      <c r="O6" s="51">
        <f t="shared" si="2"/>
        <v>7.6761904761904765</v>
      </c>
      <c r="P6" s="49">
        <f>SUM((D4+D5+D6+H4+H5+H6)/(C4+C5+C6+G4+G5+G6))</f>
        <v>8.6531365313653144</v>
      </c>
      <c r="Q6" s="50">
        <f>SUM((L3+L4+L5+L6)/(K3+K4+K5+K6))</f>
        <v>8.9384900177389781</v>
      </c>
    </row>
    <row r="7" spans="1:17" ht="18" x14ac:dyDescent="0.25">
      <c r="A7" s="8"/>
      <c r="B7" s="12">
        <f t="shared" si="3"/>
        <v>46303</v>
      </c>
      <c r="C7" s="13">
        <v>30</v>
      </c>
      <c r="D7" s="13">
        <v>501</v>
      </c>
      <c r="E7" s="13" t="s">
        <v>17</v>
      </c>
      <c r="F7" s="13"/>
      <c r="G7" s="13">
        <v>36</v>
      </c>
      <c r="H7" s="13">
        <v>301</v>
      </c>
      <c r="I7" s="13" t="s">
        <v>17</v>
      </c>
      <c r="J7" s="13"/>
      <c r="K7" s="11">
        <f t="shared" si="0"/>
        <v>66</v>
      </c>
      <c r="L7" s="11">
        <f t="shared" si="0"/>
        <v>802</v>
      </c>
      <c r="M7" s="51">
        <f t="shared" si="1"/>
        <v>16.7</v>
      </c>
      <c r="N7" s="51">
        <f t="shared" si="4"/>
        <v>8.3611111111111107</v>
      </c>
      <c r="O7" s="51">
        <f t="shared" si="2"/>
        <v>12.151515151515152</v>
      </c>
      <c r="P7" s="49">
        <f>SUM((D4+D5+D6+D7+H4+H5+H6+H7)/(C4+C5+C6+C7+G4+G5+G6+G7))</f>
        <v>9.3382789317507413</v>
      </c>
      <c r="Q7" s="50">
        <f>SUM((L3+L4+L5+L6+L7)/(K3+K4+K5+K6+K7))</f>
        <v>9.4901565065012097</v>
      </c>
    </row>
    <row r="8" spans="1:17" ht="18" x14ac:dyDescent="0.25">
      <c r="A8" s="8"/>
      <c r="B8" s="12">
        <f t="shared" si="3"/>
        <v>46310</v>
      </c>
      <c r="C8" s="13">
        <v>33</v>
      </c>
      <c r="D8" s="13">
        <v>501</v>
      </c>
      <c r="E8" s="13" t="s">
        <v>17</v>
      </c>
      <c r="F8" s="13"/>
      <c r="G8" s="13">
        <v>19</v>
      </c>
      <c r="H8" s="13">
        <v>301</v>
      </c>
      <c r="I8" s="13" t="s">
        <v>17</v>
      </c>
      <c r="J8" s="13"/>
      <c r="K8" s="11">
        <f t="shared" si="0"/>
        <v>52</v>
      </c>
      <c r="L8" s="11">
        <f t="shared" si="0"/>
        <v>802</v>
      </c>
      <c r="M8" s="51">
        <f t="shared" si="1"/>
        <v>15.181818181818182</v>
      </c>
      <c r="N8" s="51">
        <f t="shared" si="4"/>
        <v>15.842105263157896</v>
      </c>
      <c r="O8" s="51">
        <f t="shared" si="2"/>
        <v>15.423076923076923</v>
      </c>
      <c r="P8" s="49">
        <f>SUM((D4+D5+D6+D7+D8+H4+H5+H6+H7+H8)/(C4+C5+C6+C7+C8+G4+G5+G6+G7+G8))</f>
        <v>10.151670951156813</v>
      </c>
      <c r="Q8" s="50">
        <f>SUM((L3+L4+L5+L6+L7+L8)/(K3+K4+K5+K6+K7+K8))</f>
        <v>10.197106702538409</v>
      </c>
    </row>
    <row r="9" spans="1:17" ht="18" x14ac:dyDescent="0.25">
      <c r="A9" s="8"/>
      <c r="B9" s="12">
        <f t="shared" si="3"/>
        <v>46317</v>
      </c>
      <c r="C9" s="13">
        <v>42</v>
      </c>
      <c r="D9" s="13">
        <v>581</v>
      </c>
      <c r="E9" s="13" t="s">
        <v>17</v>
      </c>
      <c r="F9" s="13"/>
      <c r="G9" s="13">
        <v>22</v>
      </c>
      <c r="H9" s="13">
        <v>301</v>
      </c>
      <c r="I9" s="13" t="s">
        <v>17</v>
      </c>
      <c r="J9" s="13"/>
      <c r="K9" s="11">
        <f t="shared" si="0"/>
        <v>64</v>
      </c>
      <c r="L9" s="11">
        <f t="shared" si="0"/>
        <v>882</v>
      </c>
      <c r="M9" s="51">
        <f t="shared" si="1"/>
        <v>13.833333333333334</v>
      </c>
      <c r="N9" s="51">
        <f t="shared" si="4"/>
        <v>13.681818181818182</v>
      </c>
      <c r="O9" s="51">
        <f t="shared" si="2"/>
        <v>13.78125</v>
      </c>
      <c r="P9" s="49">
        <f>SUM((D4+D5+D6+D7+D8+D9+H4+H5+H6+H7+H8+H9)/(C4+C5+C6+C7+C8+C9+G4+G5+G6+G7+G8+G9))</f>
        <v>10.664459161147903</v>
      </c>
      <c r="Q9" s="50">
        <f>SUM((L3+L4+L5+L6+L7+L8+L9)/(K3+K4+K5+K6+K7+K8+K9))</f>
        <v>10.655511881736592</v>
      </c>
    </row>
    <row r="10" spans="1:17" ht="18" x14ac:dyDescent="0.25">
      <c r="A10" s="8"/>
      <c r="B10" s="12">
        <f t="shared" si="3"/>
        <v>46324</v>
      </c>
      <c r="C10" s="13"/>
      <c r="D10" s="13"/>
      <c r="E10" s="13"/>
      <c r="F10" s="13"/>
      <c r="G10" s="13"/>
      <c r="H10" s="13"/>
      <c r="I10" s="13"/>
      <c r="J10" s="13"/>
      <c r="K10" s="11">
        <f t="shared" si="0"/>
        <v>0</v>
      </c>
      <c r="L10" s="11">
        <f t="shared" si="0"/>
        <v>0</v>
      </c>
      <c r="M10" s="51" t="e">
        <f t="shared" si="1"/>
        <v>#DIV/0!</v>
      </c>
      <c r="N10" s="51" t="e">
        <f t="shared" si="4"/>
        <v>#DIV/0!</v>
      </c>
      <c r="O10" s="51" t="e">
        <f t="shared" si="2"/>
        <v>#DIV/0!</v>
      </c>
      <c r="P10" s="49">
        <f>SUM((D4+D5+D6+D7+D8+D9+D10+H4+H5+H6+H7+H8+H9+H10)/(C4+C5+C6+C7+C8+C9+C10+G4+G5+G6+G7+G8+G9+G10))</f>
        <v>10.664459161147903</v>
      </c>
      <c r="Q10" s="50">
        <f>SUM((L3+L4+L5+L6+L7+L8+L9+L10)/(K3+K4+K5+K6+K7+K8+K9+K10))</f>
        <v>10.655511881736592</v>
      </c>
    </row>
    <row r="11" spans="1:17" ht="18" x14ac:dyDescent="0.25">
      <c r="A11" s="8"/>
      <c r="B11" s="12">
        <f t="shared" si="3"/>
        <v>46331</v>
      </c>
      <c r="C11" s="13"/>
      <c r="D11" s="13"/>
      <c r="E11" s="13"/>
      <c r="F11" s="13"/>
      <c r="G11" s="13"/>
      <c r="H11" s="13"/>
      <c r="I11" s="13"/>
      <c r="J11" s="13"/>
      <c r="K11" s="11">
        <f t="shared" si="0"/>
        <v>0</v>
      </c>
      <c r="L11" s="11">
        <f t="shared" si="0"/>
        <v>0</v>
      </c>
      <c r="M11" s="51" t="e">
        <f t="shared" si="1"/>
        <v>#DIV/0!</v>
      </c>
      <c r="N11" s="51" t="e">
        <f t="shared" si="4"/>
        <v>#DIV/0!</v>
      </c>
      <c r="O11" s="51" t="e">
        <f t="shared" si="2"/>
        <v>#DIV/0!</v>
      </c>
      <c r="P11" s="49">
        <f>SUM((D4+D5+D6+D7+D8+D9+D10+D11+H4+H5+H6+H7+H8+H9+H10+H11)/(C4+C5+C6+C7+C8+C9+C10+C11+G4+G5+G6+G7+G8+G9+G10+G11))</f>
        <v>10.664459161147903</v>
      </c>
      <c r="Q11" s="50">
        <f>SUM((L3+L4+L5+L6+L7+L8+L9+L10+L11)/(K3+K4+K5+K6+K7+K8+K9+K10+K11))</f>
        <v>10.655511881736592</v>
      </c>
    </row>
    <row r="12" spans="1:17" ht="18" x14ac:dyDescent="0.25">
      <c r="A12" s="8"/>
      <c r="B12" s="12">
        <f t="shared" si="3"/>
        <v>46338</v>
      </c>
      <c r="C12" s="13"/>
      <c r="D12" s="13"/>
      <c r="E12" s="13"/>
      <c r="F12" s="13"/>
      <c r="G12" s="13"/>
      <c r="H12" s="13"/>
      <c r="I12" s="13"/>
      <c r="J12" s="13"/>
      <c r="K12" s="11">
        <f t="shared" si="0"/>
        <v>0</v>
      </c>
      <c r="L12" s="11">
        <f t="shared" si="0"/>
        <v>0</v>
      </c>
      <c r="M12" s="51" t="e">
        <f t="shared" si="1"/>
        <v>#DIV/0!</v>
      </c>
      <c r="N12" s="51" t="e">
        <f t="shared" si="4"/>
        <v>#DIV/0!</v>
      </c>
      <c r="O12" s="51" t="e">
        <f t="shared" si="2"/>
        <v>#DIV/0!</v>
      </c>
      <c r="P12" s="49">
        <f>SUM((D4+D5+D6+D7+D8+D9+D10+D11+D12+H4+H5+H6+H7+H8+H9+H10+H11+H12)/(C4+C5+C6+C7+C8+C9+C10+C11+C12+G4+G5+G6+G7+G8+G9+G10+G11+G12))</f>
        <v>10.664459161147903</v>
      </c>
      <c r="Q12" s="50">
        <f>SUM((L3+L4+L5+L6+L7+L8+L9+L10+L11+L12)/(K3+K4+K5+K6+K7+K8+K9+K10+K11+K12))</f>
        <v>10.655511881736592</v>
      </c>
    </row>
    <row r="13" spans="1:17" ht="18" x14ac:dyDescent="0.25">
      <c r="A13" s="8"/>
      <c r="B13" s="12">
        <f t="shared" si="3"/>
        <v>46345</v>
      </c>
      <c r="C13" s="13"/>
      <c r="D13" s="13"/>
      <c r="E13" s="13"/>
      <c r="F13" s="13"/>
      <c r="G13" s="13"/>
      <c r="H13" s="13"/>
      <c r="I13" s="13"/>
      <c r="J13" s="13"/>
      <c r="K13" s="11">
        <f t="shared" si="0"/>
        <v>0</v>
      </c>
      <c r="L13" s="11">
        <f t="shared" si="0"/>
        <v>0</v>
      </c>
      <c r="M13" s="51" t="e">
        <f t="shared" si="1"/>
        <v>#DIV/0!</v>
      </c>
      <c r="N13" s="51" t="e">
        <f t="shared" si="4"/>
        <v>#DIV/0!</v>
      </c>
      <c r="O13" s="51" t="e">
        <f t="shared" si="2"/>
        <v>#DIV/0!</v>
      </c>
      <c r="P13" s="49">
        <f>SUM((D4+D5+D6+D7+D8+D9+D10+D11+D12+D13+H4+H5+H6+H7+H8+H9+H10+H11+H12+H13)/(C4+C5+C6+C7+C8+C9+C10+C11+C12+C13+G4+G5+G6+G7+G8+G9+G10+G11+G12+G13))</f>
        <v>10.664459161147903</v>
      </c>
      <c r="Q13" s="50">
        <f>SUM((L3+L4+L5+L6+L7+L8+L9+L10+L11+L12+L13)/(K3+K4+K5+K6+K7+K8+K9+K10+K11+K12+K13))</f>
        <v>10.655511881736592</v>
      </c>
    </row>
    <row r="14" spans="1:17" ht="18" x14ac:dyDescent="0.25">
      <c r="A14" s="8"/>
      <c r="B14" s="12">
        <f t="shared" si="3"/>
        <v>46352</v>
      </c>
      <c r="C14" s="13"/>
      <c r="D14" s="13"/>
      <c r="E14" s="13"/>
      <c r="F14" s="13"/>
      <c r="G14" s="13"/>
      <c r="H14" s="13"/>
      <c r="I14" s="13"/>
      <c r="J14" s="13"/>
      <c r="K14" s="11">
        <f t="shared" si="0"/>
        <v>0</v>
      </c>
      <c r="L14" s="11">
        <f t="shared" si="0"/>
        <v>0</v>
      </c>
      <c r="M14" s="51" t="e">
        <f t="shared" si="1"/>
        <v>#DIV/0!</v>
      </c>
      <c r="N14" s="51" t="e">
        <f t="shared" si="4"/>
        <v>#DIV/0!</v>
      </c>
      <c r="O14" s="51" t="e">
        <f t="shared" si="2"/>
        <v>#DIV/0!</v>
      </c>
      <c r="P14" s="49">
        <f>SUM((D4+D5+D6+D7+D8+D9+D10+D11+D12+D13+D14+H4+H5+H6+H7+H8+H9+H10+H11+H12+H13+H14)/(C4+C5+C6+C7+C8+C9+C10+C11+C12+C13+C14+G4+G5+G6+G7+G8+G9+G10+G11+G12+G13+G14))</f>
        <v>10.664459161147903</v>
      </c>
      <c r="Q14" s="50">
        <f>SUM((L3+L4+L5+L6+L7+L8+L9+L10+L11+L12+L13+L14)/(K3+K4+K5+K6+K7+K8+K9+K10+K11+K12+K13+K14))</f>
        <v>10.655511881736592</v>
      </c>
    </row>
    <row r="15" spans="1:17" ht="18" x14ac:dyDescent="0.25">
      <c r="A15" s="8"/>
      <c r="B15" s="12">
        <f t="shared" si="3"/>
        <v>46359</v>
      </c>
      <c r="C15" s="13"/>
      <c r="D15" s="13"/>
      <c r="E15" s="13"/>
      <c r="F15" s="13"/>
      <c r="G15" s="13"/>
      <c r="H15" s="13"/>
      <c r="I15" s="13"/>
      <c r="J15" s="13"/>
      <c r="K15" s="11">
        <f t="shared" si="0"/>
        <v>0</v>
      </c>
      <c r="L15" s="11">
        <f t="shared" si="0"/>
        <v>0</v>
      </c>
      <c r="M15" s="51" t="e">
        <f t="shared" si="1"/>
        <v>#DIV/0!</v>
      </c>
      <c r="N15" s="51" t="e">
        <f t="shared" si="4"/>
        <v>#DIV/0!</v>
      </c>
      <c r="O15" s="51" t="e">
        <f t="shared" si="2"/>
        <v>#DIV/0!</v>
      </c>
      <c r="P15" s="49">
        <f>SUM((D4+D5+D6+D7+D8+D9+D10+D11+D12+D13+D14+D15+H4+H5+H6+H7+H8+H9+H10+H11+H12+H13+H14+H15)/(C4+C5+C6+C7+C8+C9+C10+C11+C12+C13+C14+C15+G4+G5+G6+G7+G8+G9+G10+G11+G12+G13+G14+G15))</f>
        <v>10.664459161147903</v>
      </c>
      <c r="Q15" s="50">
        <f>SUM((L3+L4+L5+L6+L7+L8+L9+L10+L11+L12+L13+L14+L15)/(K3+K4+K5+K6+K7+K8+K9+K10+K11+K12+K13+K14+K15))</f>
        <v>10.655511881736592</v>
      </c>
    </row>
    <row r="16" spans="1:17" ht="18" x14ac:dyDescent="0.25">
      <c r="A16" s="8"/>
      <c r="B16" s="12">
        <f t="shared" si="3"/>
        <v>46366</v>
      </c>
      <c r="C16" s="13"/>
      <c r="D16" s="13"/>
      <c r="E16" s="13"/>
      <c r="F16" s="13"/>
      <c r="G16" s="13"/>
      <c r="H16" s="13"/>
      <c r="I16" s="13"/>
      <c r="J16" s="13"/>
      <c r="K16" s="11">
        <f t="shared" si="0"/>
        <v>0</v>
      </c>
      <c r="L16" s="11">
        <f t="shared" si="0"/>
        <v>0</v>
      </c>
      <c r="M16" s="51" t="e">
        <f t="shared" si="1"/>
        <v>#DIV/0!</v>
      </c>
      <c r="N16" s="51" t="e">
        <f t="shared" si="4"/>
        <v>#DIV/0!</v>
      </c>
      <c r="O16" s="51" t="e">
        <f t="shared" si="2"/>
        <v>#DIV/0!</v>
      </c>
      <c r="P16" s="49">
        <f>SUM((D4+D5+D6+D7+D8+D9+D10+D11+D12+D13+D14+D15+D16+H4+H5+H6+H7+H8+H9+H10+H11+H12+H13+H14+H15+H16)/(C4+C5+C6+C7+C8+C9+C10+C11+C12+C13+C14+C15+C16+G4+G5+G6+G7+G8+G9+G10+G11+G12+G13+G14+G15+G16))</f>
        <v>10.664459161147903</v>
      </c>
      <c r="Q16" s="50">
        <f>SUM((L3+L4+L5+L6+L7+L8+L9+L10+L11+L12+L13+L14+L15+L16)/(K3+K4+K5+K6+K7+K8+K9+K10+K11+K12+K13+K14+K15+K16))</f>
        <v>10.655511881736592</v>
      </c>
    </row>
    <row r="17" spans="1:17" ht="18" x14ac:dyDescent="0.25">
      <c r="A17" s="8"/>
      <c r="B17" s="12">
        <f t="shared" si="3"/>
        <v>46373</v>
      </c>
      <c r="C17" s="13"/>
      <c r="D17" s="13"/>
      <c r="E17" s="13"/>
      <c r="F17" s="13"/>
      <c r="G17" s="13"/>
      <c r="H17" s="13"/>
      <c r="I17" s="13"/>
      <c r="J17" s="13"/>
      <c r="K17" s="11">
        <f t="shared" si="0"/>
        <v>0</v>
      </c>
      <c r="L17" s="11">
        <f t="shared" si="0"/>
        <v>0</v>
      </c>
      <c r="M17" s="51" t="e">
        <f t="shared" si="1"/>
        <v>#DIV/0!</v>
      </c>
      <c r="N17" s="51" t="e">
        <f t="shared" si="4"/>
        <v>#DIV/0!</v>
      </c>
      <c r="O17" s="51" t="e">
        <f t="shared" si="2"/>
        <v>#DIV/0!</v>
      </c>
      <c r="P17" s="49">
        <f>SUM((D4+D5+D6+D7+D8+D9+D10+D11+D12+D13+D14+D15+D16+D17+H4+H5+H6+H7+H8+H9+H10+H11+H12+H13+H14+H15+H16+H17)/(C4+C5+C6+C7+C8+C9+C10+C11+C12+C13+C14+C15+C16+C17+G4+G5+G6+G7+G8+G9+G10+G11+G12+G13+G14+G15+G16+G17))</f>
        <v>10.664459161147903</v>
      </c>
      <c r="Q17" s="50">
        <f>SUM((L3+L4+L5+L6+L7+L8+L9+L10+L11+L12+L13+L14+L15+L16+L17)/(K3+K4+K5+K6+K7+K8+K9+K10+K11+K12+K13+K14+K15+K16+K17))</f>
        <v>10.655511881736592</v>
      </c>
    </row>
    <row r="18" spans="1:17" ht="18" x14ac:dyDescent="0.25">
      <c r="A18" s="8"/>
      <c r="B18" s="12">
        <f t="shared" si="3"/>
        <v>46380</v>
      </c>
      <c r="C18" s="13"/>
      <c r="D18" s="13"/>
      <c r="E18" s="13"/>
      <c r="F18" s="13"/>
      <c r="G18" s="13"/>
      <c r="H18" s="13"/>
      <c r="I18" s="13"/>
      <c r="J18" s="13"/>
      <c r="K18" s="11">
        <f t="shared" si="0"/>
        <v>0</v>
      </c>
      <c r="L18" s="11">
        <f t="shared" si="0"/>
        <v>0</v>
      </c>
      <c r="M18" s="51" t="e">
        <f t="shared" si="1"/>
        <v>#DIV/0!</v>
      </c>
      <c r="N18" s="51" t="e">
        <f t="shared" si="4"/>
        <v>#DIV/0!</v>
      </c>
      <c r="O18" s="51" t="e">
        <f t="shared" si="2"/>
        <v>#DIV/0!</v>
      </c>
      <c r="P18" s="49">
        <f>SUM((D4+D5+D6+D7+D8+D9+D10+D11+D12+D13+D14+D15+D16+D17+D18+H4+H5+H6+H7+H8+H9+H10+H11+H12+H13+H14+H15+H16+H17+H18)/(C4+C5+C6+C7+C8+C9+C10+C11+C12+C13+C14+C15+C16+C17+C18+G4+G5+G6+G7+G8+G9+G10+G11+G12+G13+G14+G15+G16+G17+G18))</f>
        <v>10.664459161147903</v>
      </c>
      <c r="Q18" s="50">
        <f>SUM((L3+L4+L5+L6+L7+L8+L9+L10+L11+L12+L13+L14+L15+L16+L17+L18)/(K3+K4+K5+K6+K7+K8+K9+K10+K11+K12+K13+K14+K15+K16+K17+K18))</f>
        <v>10.655511881736592</v>
      </c>
    </row>
    <row r="19" spans="1:17" ht="18" x14ac:dyDescent="0.25">
      <c r="A19" s="8"/>
      <c r="B19" s="12">
        <f t="shared" si="3"/>
        <v>46387</v>
      </c>
      <c r="C19" s="13"/>
      <c r="D19" s="13"/>
      <c r="E19" s="13"/>
      <c r="F19" s="13"/>
      <c r="G19" s="13"/>
      <c r="H19" s="13"/>
      <c r="I19" s="13"/>
      <c r="J19" s="13"/>
      <c r="K19" s="11">
        <f t="shared" si="0"/>
        <v>0</v>
      </c>
      <c r="L19" s="11">
        <f t="shared" si="0"/>
        <v>0</v>
      </c>
      <c r="M19" s="51" t="e">
        <f t="shared" si="1"/>
        <v>#DIV/0!</v>
      </c>
      <c r="N19" s="51" t="e">
        <f t="shared" si="4"/>
        <v>#DIV/0!</v>
      </c>
      <c r="O19" s="51" t="e">
        <f t="shared" si="2"/>
        <v>#DIV/0!</v>
      </c>
      <c r="P19" s="49">
        <f>SUM((D4+D5+D6+D7+D8+D9+D10+D11+D12+D13+D14+D15+D16+D17+D18+D19+H4+H5+H6+H7+H8+H9+H10+H11+H12+H13+H14+H15+H16+H17+H18+H19)/(C4+C5+C6+C7+C8+C9+C10+C11+C12+C13+C14+C15+C16+C17+C18+C19+G4+G5+G6+G7+G8+G9+G10+G11+G12+G13+G14+G15+G16+G17+G18+G19))</f>
        <v>10.664459161147903</v>
      </c>
      <c r="Q19" s="50">
        <f>SUM((L3+L4+L5+L6+L7+L8+L9+L10+L11+L12+L13+L14+L15+L16+L17+L18+L19)/(K3+K4+K5+K6+K7+K8+K9+K10+K11+K12+K13+K14+K15+K16+K17+K18+K19))</f>
        <v>10.655511881736592</v>
      </c>
    </row>
    <row r="20" spans="1:17" ht="18" x14ac:dyDescent="0.25">
      <c r="A20" s="8"/>
      <c r="B20" s="12">
        <f t="shared" si="3"/>
        <v>46394</v>
      </c>
      <c r="C20" s="13"/>
      <c r="D20" s="13"/>
      <c r="E20" s="13"/>
      <c r="F20" s="13"/>
      <c r="G20" s="13"/>
      <c r="H20" s="13"/>
      <c r="I20" s="13"/>
      <c r="J20" s="13"/>
      <c r="K20" s="11">
        <f t="shared" si="0"/>
        <v>0</v>
      </c>
      <c r="L20" s="11">
        <f t="shared" si="0"/>
        <v>0</v>
      </c>
      <c r="M20" s="51" t="e">
        <f t="shared" si="1"/>
        <v>#DIV/0!</v>
      </c>
      <c r="N20" s="51" t="e">
        <f t="shared" si="4"/>
        <v>#DIV/0!</v>
      </c>
      <c r="O20" s="51" t="e">
        <f t="shared" si="2"/>
        <v>#DIV/0!</v>
      </c>
      <c r="P20" s="49">
        <f>SUM((D4+D5+D6+D7+D8+D9+D10+D11+D12+D13+D14+D15+D16+D17+D18+D19+D20+H4+H5+H6+H7+H8+H9+H10+H11+H12+H13+H14+H15+H16+H17+H18+H19+H20)/(C4+C5+C6+C7+C8+C9+C10+C11+C12+C13+C14+C15+C16+C17+C18+C19+C20+G4+G5+G6+G7+G8+G9+G10+G11+G12+G13+G14+G15+G16+G17+G18+G19+G20))</f>
        <v>10.664459161147903</v>
      </c>
      <c r="Q20" s="50">
        <f>SUM((L3+L4+L5+L6+L7+L8+L9+L10+L11+L12+L13+L14+L15+L16+L17+L18+L19+L20)/(K3+K4+K5+K6+K7+K8+K9+K10+K11+K12+K13+K14+K15+K16+K17+K18+K19+K20))</f>
        <v>10.655511881736592</v>
      </c>
    </row>
    <row r="21" spans="1:17" ht="18" x14ac:dyDescent="0.25">
      <c r="A21" s="8"/>
      <c r="B21" s="12">
        <f t="shared" si="3"/>
        <v>46401</v>
      </c>
      <c r="C21" s="13"/>
      <c r="D21" s="13"/>
      <c r="E21" s="13"/>
      <c r="F21" s="13"/>
      <c r="G21" s="13"/>
      <c r="H21" s="13"/>
      <c r="I21" s="13"/>
      <c r="J21" s="13"/>
      <c r="K21" s="11">
        <f t="shared" si="0"/>
        <v>0</v>
      </c>
      <c r="L21" s="11">
        <f t="shared" si="0"/>
        <v>0</v>
      </c>
      <c r="M21" s="51" t="e">
        <f t="shared" si="1"/>
        <v>#DIV/0!</v>
      </c>
      <c r="N21" s="51" t="e">
        <f t="shared" si="4"/>
        <v>#DIV/0!</v>
      </c>
      <c r="O21" s="51" t="e">
        <f t="shared" si="2"/>
        <v>#DIV/0!</v>
      </c>
      <c r="P21" s="49">
        <f>SUM((D4+D5+D6+D7+D8+D9+D10+D11+D12+D13+D14+D15+D16+D17+D18+D19+D20+D21+H4+H5+H6+H7+H8+H9+H10+H11+H12+H13+H14+H15+H16+H17+H18+H19+H20+H21)/(C4+C5+C6+C7+C8+C9+C10+C11+C12+C13+C14+C15+C16+C17+C18+C19+C20+C21+G4+G5+G6+G7+G8+G9+G10+G11+G12+G13+G14+G15+G16+G17+G18+G19+G20+G21))</f>
        <v>10.664459161147903</v>
      </c>
      <c r="Q21" s="50">
        <f>SUM((L3+L4+L5+L6+L7+L8+L9+L10+L11+L12+L13+L14+L15+L16+L17+L18+L19+L20+L21)/(K3+K4+K5+K6+K7+K8+K9+K10+K11+K12+K13+K14+K15+K16+K17+K18+K19+K20+K21))</f>
        <v>10.655511881736592</v>
      </c>
    </row>
    <row r="22" spans="1:17" ht="18" x14ac:dyDescent="0.25">
      <c r="A22" s="8"/>
      <c r="B22" s="12">
        <f>SUM(B21+7)</f>
        <v>46408</v>
      </c>
      <c r="C22" s="13"/>
      <c r="D22" s="13"/>
      <c r="E22" s="13"/>
      <c r="F22" s="13"/>
      <c r="G22" s="13"/>
      <c r="H22" s="13"/>
      <c r="I22" s="13"/>
      <c r="J22" s="13"/>
      <c r="K22" s="11">
        <f t="shared" si="0"/>
        <v>0</v>
      </c>
      <c r="L22" s="11">
        <f t="shared" si="0"/>
        <v>0</v>
      </c>
      <c r="M22" s="51" t="e">
        <f t="shared" si="1"/>
        <v>#DIV/0!</v>
      </c>
      <c r="N22" s="51" t="e">
        <f t="shared" si="4"/>
        <v>#DIV/0!</v>
      </c>
      <c r="O22" s="51" t="e">
        <f t="shared" si="2"/>
        <v>#DIV/0!</v>
      </c>
      <c r="P22" s="49">
        <f>SUM((D4+D5+D6+D7+D8+D9+D10+D11+D12+D13+D14+D15+D16+D17+D18+D19+D20+D21+D22+H4+H5+H6+H7+H8+H9+H10+H11+H12+H13+H14+H15+H16+H17+H18+H19+H20+H21+H22)/(C4+C5+C6+C7+C8+C9+C10+C11+C12+C13+C14+C15+C16+C17+C18+C19+C20+C21+C22+G4+G5+G6+G7+G8+G9+G10+G11+G12+G13+G14+G15+G16+G17+G18+G19+G20+G21+G22))</f>
        <v>10.664459161147903</v>
      </c>
      <c r="Q22" s="50">
        <f>SUM((L3+L4+L5+L6+L7+L8+L9+L10+L11+L12+L13+L14+L15+L16+L17+L18+L19+L20+L21+L22)/(K3+K4+K5+K6+K7+K8+K9+K10+K11+K12+K13+K14+K15+K16+K17+K18+K19+K20+K21+K22))</f>
        <v>10.655511881736592</v>
      </c>
    </row>
    <row r="23" spans="1:17" ht="18" x14ac:dyDescent="0.25">
      <c r="A23" s="8"/>
      <c r="B23" s="12">
        <f>SUM(B22+7)</f>
        <v>46415</v>
      </c>
      <c r="C23" s="13"/>
      <c r="D23" s="13"/>
      <c r="E23" s="13"/>
      <c r="F23" s="13"/>
      <c r="G23" s="13"/>
      <c r="H23" s="13"/>
      <c r="I23" s="13"/>
      <c r="J23" s="13"/>
      <c r="K23" s="11">
        <f t="shared" si="0"/>
        <v>0</v>
      </c>
      <c r="L23" s="11">
        <f t="shared" si="0"/>
        <v>0</v>
      </c>
      <c r="M23" s="51" t="e">
        <f t="shared" si="1"/>
        <v>#DIV/0!</v>
      </c>
      <c r="N23" s="51" t="e">
        <f t="shared" si="4"/>
        <v>#DIV/0!</v>
      </c>
      <c r="O23" s="51" t="e">
        <f t="shared" si="2"/>
        <v>#DIV/0!</v>
      </c>
      <c r="P23" s="49">
        <f>SUM((D4+D5+D6+D7+D8+D9+D10+D11+D12+D13+D14+D15+D16+D17+D18+D19+D20+D21+D22+D23+H4+H5+H6+H7+H8+H9+H10+H11+H12+H13+H14+H15+H16+H17+H18+H19+H20+H21+H22+H23)/(C4+C5+C6+C7+C8+C9+C10+C11+C12+C13+C14+C15+C16+C17+C18+C19+C20+C21+C22+C23+G4+G5+G6+G7+G8+G9+G10+G11+G12+G13+G14+G15+G16+G17+G18+G19+G20+G21+G22+G23))</f>
        <v>10.664459161147903</v>
      </c>
      <c r="Q23" s="50">
        <f>SUM((L3+L4+L5+L6+L7+L8+L9+L10+L11+L12+L13+L14+L15+L16+L17+L18+L19+L20+L21+L22+L23)/(K3+K4+K5+K6+K7+K8+K9+K10+K11+K12+K13+K14+K15+K16+K17+K18+K19+K20+K21+K22+K23))</f>
        <v>10.655511881736592</v>
      </c>
    </row>
    <row r="24" spans="1:17" ht="18" x14ac:dyDescent="0.25">
      <c r="A24" s="8"/>
      <c r="B24" s="12"/>
      <c r="C24" s="13"/>
      <c r="D24" s="13"/>
      <c r="E24" s="13"/>
      <c r="F24" s="13"/>
      <c r="G24" s="13"/>
      <c r="H24" s="13"/>
      <c r="I24" s="13"/>
      <c r="J24" s="13"/>
      <c r="K24" s="11">
        <f t="shared" si="0"/>
        <v>0</v>
      </c>
      <c r="L24" s="11">
        <f t="shared" si="0"/>
        <v>0</v>
      </c>
      <c r="M24" s="51" t="e">
        <f t="shared" si="1"/>
        <v>#DIV/0!</v>
      </c>
      <c r="N24" s="51" t="e">
        <f t="shared" si="4"/>
        <v>#DIV/0!</v>
      </c>
      <c r="O24" s="51" t="e">
        <f t="shared" si="2"/>
        <v>#DIV/0!</v>
      </c>
      <c r="P24" s="49">
        <f>SUM((D4+D5+D6+D7+D8+D9+D10+D11+D12+D13+D14+D15+D16+D17+D18+D19+D20+D21+D22+D23+D24+H4+H5+H6+H7+H8+H9+H10+H11+H12+H13+H14+H15+H16+H17+H18+H19+H20+H21+H22+H23+H24)/(C4+C5+C6+C7+C8+C9+C10+C11+C12+C13+C14+C15+C16+C17+C18+C19+C20+C21+C22+C23+C24+G4+G5+G6+G7+G8+G9+G10+G11+G12+G13+G14+G15+G16+G17+G18+G19+G20+G21+G22+G23+G24))</f>
        <v>10.664459161147903</v>
      </c>
      <c r="Q24" s="50">
        <f>SUM((L3+L4+L5+L6+L7+L8+L9+L10+L11+L12+L13+L14+L15+L16+L17+L18+L19+L20+L21+L22+L23+L24)/(K3+K4+K5+K6+K7+K8+K9+K10+K11+K12+K13+K14+K15+K16+K17+K18+K19+K20+K21+K22+K23+K24))</f>
        <v>10.655511881736592</v>
      </c>
    </row>
    <row r="25" spans="1:17" ht="18" x14ac:dyDescent="0.25">
      <c r="A25" s="8"/>
      <c r="B25" s="12"/>
      <c r="C25" s="13"/>
      <c r="D25" s="13"/>
      <c r="E25" s="13"/>
      <c r="F25" s="13"/>
      <c r="G25" s="13"/>
      <c r="H25" s="13"/>
      <c r="I25" s="13"/>
      <c r="J25" s="13"/>
      <c r="K25" s="11">
        <f t="shared" si="0"/>
        <v>0</v>
      </c>
      <c r="L25" s="11">
        <f t="shared" si="0"/>
        <v>0</v>
      </c>
      <c r="M25" s="51" t="e">
        <f t="shared" si="1"/>
        <v>#DIV/0!</v>
      </c>
      <c r="N25" s="51" t="e">
        <f t="shared" si="4"/>
        <v>#DIV/0!</v>
      </c>
      <c r="O25" s="51" t="e">
        <f t="shared" si="2"/>
        <v>#DIV/0!</v>
      </c>
      <c r="P25" s="49">
        <f>SUM((D4+D5+D6+D7+D8+D9+D10+D11+D12+D13+D14+D15+D16+D17+D18+D19+D20+D21+D22+D23+D24+D25+H4+H5+H6+H7+H8+H9+H10+H11+H12+H13+H14+H15+H16+H17+H18+H19+H20+H21+H22+H23+H24+H25)/(C4+C5+C6+C7+C8+C9+C10+C11+C12+C13+C14+C15+C16+C17+C18+C19+C20+C21+C22+C23+C24+C25+G4+G5+G6+G7+G8+G9+G10+G11+G12+G13+G14+G15+G16+G17+G18+G19+G20+G21+G22+G23+G24+G25))</f>
        <v>10.664459161147903</v>
      </c>
      <c r="Q25" s="50">
        <f>SUM((L3+L4+L5+L6+L7+L8+L9+L10+L11+L12+L13+L14+L15+L16+L17+L18+L19+L20+L21+L22+L23+L24+L25)/(K3+K4+K5+K6+K7+K8+K9+K10+K11+K12+K13+K14+K15+K16+K17+K18+K19+K20+K21+K22+K23+K24+K25))</f>
        <v>10.655511881736592</v>
      </c>
    </row>
    <row r="26" spans="1:17" ht="18" x14ac:dyDescent="0.25">
      <c r="A26" s="8"/>
      <c r="B26" s="12"/>
      <c r="C26" s="13"/>
      <c r="D26" s="13"/>
      <c r="E26" s="13"/>
      <c r="F26" s="13"/>
      <c r="G26" s="13"/>
      <c r="H26" s="13"/>
      <c r="I26" s="13"/>
      <c r="J26" s="13"/>
      <c r="K26" s="11">
        <f t="shared" si="0"/>
        <v>0</v>
      </c>
      <c r="L26" s="11">
        <f t="shared" si="0"/>
        <v>0</v>
      </c>
      <c r="M26" s="51" t="e">
        <f t="shared" si="1"/>
        <v>#DIV/0!</v>
      </c>
      <c r="N26" s="51" t="e">
        <f t="shared" si="4"/>
        <v>#DIV/0!</v>
      </c>
      <c r="O26" s="51" t="e">
        <f t="shared" si="2"/>
        <v>#DIV/0!</v>
      </c>
      <c r="P26" s="49">
        <f>SUM((D4+D5+D6+D7+D8+D9+D10+D11+D12+D13+D14+D15+D16+D17+D18+D19+D20+D21+D22+D23+D24+D25+D26+H4+H5+H6+H7+H8+H9+H10+H11+H12+H13+H14+H15+H16+H17+H18+H19+H20+H21+H22+H23+H24+H25+H26)/(C4+C5+C6+C7+C8+C9+C10+C11+C12+C13+C14+C15+C16+C17+C18+C19+C20+C21+C22+C23+C24+C25+C26+G4+G5+G6+G7+G8+G9+G10+G11+G12+G13+G14+G15+G16+G17+G18+G19+G20+G21+G22+G23+G24+G25+G26))</f>
        <v>10.664459161147903</v>
      </c>
      <c r="Q26" s="50">
        <f>SUM((L3+L4+L5+L6+L7+L8+L9+L10+L11+L12+L13+L14+L15+L16+L17+L18+L19+L20+L21+L22+L23+L24+L25+L26)/(K3+K4+K5+K6+K7+K8+K9+K10+K11+K12+K13+K14+K15+K16+K17+K18+K19+K20+K21+K22+K23+K24+K25+K26))</f>
        <v>10.655511881736592</v>
      </c>
    </row>
    <row r="27" spans="1:17" ht="18" x14ac:dyDescent="0.25">
      <c r="A27" s="8"/>
      <c r="B27" s="12"/>
      <c r="C27" s="13"/>
      <c r="D27" s="13"/>
      <c r="E27" s="13"/>
      <c r="F27" s="13"/>
      <c r="G27" s="13"/>
      <c r="H27" s="13"/>
      <c r="I27" s="13"/>
      <c r="J27" s="13"/>
      <c r="K27" s="11">
        <f t="shared" si="0"/>
        <v>0</v>
      </c>
      <c r="L27" s="11">
        <f t="shared" si="0"/>
        <v>0</v>
      </c>
      <c r="M27" s="51" t="e">
        <f t="shared" si="1"/>
        <v>#DIV/0!</v>
      </c>
      <c r="N27" s="51" t="e">
        <f t="shared" si="4"/>
        <v>#DIV/0!</v>
      </c>
      <c r="O27" s="51" t="e">
        <f t="shared" si="2"/>
        <v>#DIV/0!</v>
      </c>
      <c r="P27" s="49">
        <f>SUM((D4+D5+D6+D7+D8+D9+D10+D11+D12+D13+D14+D15+D16+D17+D18+D19+D20+D21+D22+D23+D24+D25+D26+D27+H4+H5+H6+H7+H8+H9+H10+H11+H12+H13+H14+H15+H16+H17+H18+H19+H20+H21+H22+H23+H24+H25+H26+H27)/(C4+C5+C6+C7+C8+C9+C10+C11+C12+C13+C14+C15+C16+C17+C18+C19+C20+C21+C22+C23+C24+C25+C26+C27+G4+G5+G6+G7+G8+G9+G10+G11+G12+G13+G14+G15+G16+G17+G18+G19+G20+G21+G22+G23+G24+G25+G26+G27))</f>
        <v>10.664459161147903</v>
      </c>
      <c r="Q27" s="50">
        <f>SUM((L3+L4+L5+L6+L7+L8+L9+L10+L11+L12+L13+L14+L15+L16+L17+L18+L19+L20+L21+L22+L23+L24+L25+L26+L27)/(K3+K4+K5+K6+K7+K8+K9+K10+K11+K12+K13+K14+K15+K16+K17+K18+K19+K20+K21+K22+K23+K24+K25+K26+K27))</f>
        <v>10.655511881736592</v>
      </c>
    </row>
    <row r="28" spans="1:17" ht="18" x14ac:dyDescent="0.25">
      <c r="A28" s="8"/>
      <c r="B28" s="12"/>
      <c r="C28" s="13"/>
      <c r="D28" s="13"/>
      <c r="E28" s="13"/>
      <c r="F28" s="13"/>
      <c r="G28" s="13"/>
      <c r="H28" s="13"/>
      <c r="I28" s="13"/>
      <c r="J28" s="13"/>
      <c r="K28" s="11">
        <f t="shared" si="0"/>
        <v>0</v>
      </c>
      <c r="L28" s="11">
        <f t="shared" si="0"/>
        <v>0</v>
      </c>
      <c r="M28" s="51" t="e">
        <f t="shared" si="1"/>
        <v>#DIV/0!</v>
      </c>
      <c r="N28" s="51" t="e">
        <f t="shared" si="4"/>
        <v>#DIV/0!</v>
      </c>
      <c r="O28" s="51" t="e">
        <f t="shared" si="2"/>
        <v>#DIV/0!</v>
      </c>
      <c r="P28" s="49">
        <f>SUM((D4+D5+D6+D7+D8+D9+D10+D11+D12+D13+D14+D15+D16+D17+D18+D19+D20+D21+D22+D23+D24+D25+D26+D27+D28+H4+H5+H6+H7+H8+H9+H10+H11+H12+H13+H14+H15+H16+H17+H18+H19+H20+H21+H22+H23+H24+H25+H26+H27+H28)/(C4+C5+C6+C7+C8+C9+C10+C11+C12+C13+C14+C15+C16+C17+C18+C19+C20+C21+C22+C23+C24+C25+C26+C27+C28+G4+G5+G6+G7+G8+G9+G10+G11+G12+G13+G14+G15+G16+G17+G18+G19+G20+G21+G22+G23+G24+G25+G26+G27+G28))</f>
        <v>10.664459161147903</v>
      </c>
      <c r="Q28" s="50">
        <f>SUM((L3+L4+L5+L6+L7+L8+L9+L10+L11+L12+L13+L14+L15+L16+L17+L18+L19+L20+L21+L22+L23+L24+L25+L26+L27+L28)/(K3+K4+K5+K6+K7+K8+K9+K10+K11+K12+K13+K14+K15+K16+K17+K18+K19+K20+K21+K22+K23+K24+K25+K26+K27+K28))</f>
        <v>10.655511881736592</v>
      </c>
    </row>
    <row r="29" spans="1:17" ht="18" x14ac:dyDescent="0.25">
      <c r="A29" s="8"/>
      <c r="B29" s="15"/>
      <c r="C29" s="13"/>
      <c r="D29" s="13"/>
      <c r="E29" s="13"/>
      <c r="F29" s="13"/>
      <c r="G29" s="13"/>
      <c r="H29" s="13"/>
      <c r="I29" s="13"/>
      <c r="J29" s="13"/>
      <c r="K29" s="11">
        <f t="shared" si="0"/>
        <v>0</v>
      </c>
      <c r="L29" s="11">
        <f t="shared" si="0"/>
        <v>0</v>
      </c>
      <c r="M29" s="51" t="e">
        <f t="shared" si="1"/>
        <v>#DIV/0!</v>
      </c>
      <c r="N29" s="51" t="e">
        <f t="shared" si="4"/>
        <v>#DIV/0!</v>
      </c>
      <c r="O29" s="51" t="e">
        <f t="shared" si="2"/>
        <v>#DIV/0!</v>
      </c>
      <c r="P29" s="49">
        <f>SUM((D4+D5+D6+D7+D8+D9+D10+D11+D12+D13+D14+D15+D16+D17+D18+D19+D20+D21+D22+D23+D24+D25+D26+D27+D28+D29+H4+H5+H6+H7+H8+H9+H10+H11+H12+H13+H14+H15+H16+H17+H18+H19+H20+H21+H22+H23+H24+H25+H26+H27+H28+H29)/(C4+C5+C6+C7+C8+C9+C10+C11+C12+C13+C14+C15+C16+C17+C18+C19+C20+C21+C22+C23+C24+C25+C26+C27+C28+C29+G4+G5+G6+G7+G8+G9+G10+G11+G12+G13+G14+G15+G16+G17+G18+G19+G20+G21+G22+G23+G24+G25+G26+G27+G28+G29))</f>
        <v>10.664459161147903</v>
      </c>
      <c r="Q29" s="50">
        <f>SUM((L3+L4+L5+L6+L7+L8+L9+L10+L11+L12+L13+L14+L15+L16+L17+L18+L19+L20+L21+L22+L23+L24+L25+L26+L27+L28+L29)/(K3+K4+K5+K6+K7+K8+K9+K10+K11+K12+K13+K14+K15+K16+K17+K18+K19+K20+K21+K22+K23+K24+K25+K26+K27+K28+K29))</f>
        <v>10.655511881736592</v>
      </c>
    </row>
    <row r="30" spans="1:17" ht="18" x14ac:dyDescent="0.25">
      <c r="A30" s="8"/>
      <c r="B30" s="15"/>
      <c r="C30" s="13"/>
      <c r="D30" s="13"/>
      <c r="E30" s="13"/>
      <c r="F30" s="13"/>
      <c r="G30" s="13"/>
      <c r="H30" s="13"/>
      <c r="I30" s="13"/>
      <c r="J30" s="13"/>
      <c r="K30" s="11">
        <f t="shared" si="0"/>
        <v>0</v>
      </c>
      <c r="L30" s="11">
        <f t="shared" si="0"/>
        <v>0</v>
      </c>
      <c r="M30" s="51" t="e">
        <f t="shared" si="1"/>
        <v>#DIV/0!</v>
      </c>
      <c r="N30" s="51" t="e">
        <f t="shared" si="4"/>
        <v>#DIV/0!</v>
      </c>
      <c r="O30" s="51" t="e">
        <f t="shared" si="2"/>
        <v>#DIV/0!</v>
      </c>
      <c r="P30" s="49">
        <f>SUM((D4+D5+D6+D7+D8+D9+D10+D11+D12+D13+D14+D15+D16+D17+D18+D19+D20+D21+D22+D23+D24+D25+D26+D27+D28+D29+D30+H4+H5+H6+H7+H8+H9+H10+H11+H12+H13+H14+H15+H16+H17+H18+H19+H20+H21+H22+H23+H24+H25+H26+H27+H28+H29+H30)/(C4+C5+C6+C7+C8+C9+C10+C11+C12+C13+C14+C15+C16+C17+C18+C19+C20+C21+C22+C23+C24+C25+C26+C27+C28+C29+C30+G4+G5+G6+G7+G8+G9+G10+G11+G12+G13+G14+G15+G16+G17+G18+G19+G20+G21+G22+G23+G24+G25+G26+G27+G28+G29+G30))</f>
        <v>10.664459161147903</v>
      </c>
      <c r="Q30" s="50">
        <f>SUM((L3+L4+L5+L6+L7+L8+L9+L10+L11+L12+L13+L14+L15+L16+L17+L18+L19+L20+L21+L22+L23+L24+L25+L26+L27+L28+L29+L30)/(K3+K4+K5+K6+K7+K8+K9+K10+K11+K12+K13+K14+K15+K16+K17+K18+K19+K20+K21+K22+K23+K24+K25+K26+K27+K28+K29+K30))</f>
        <v>10.655511881736592</v>
      </c>
    </row>
    <row r="31" spans="1:17" ht="18" x14ac:dyDescent="0.25">
      <c r="A31" s="8"/>
      <c r="B31" s="8"/>
      <c r="C31" s="16"/>
      <c r="D31" s="16"/>
      <c r="E31" s="16"/>
      <c r="F31" s="16"/>
      <c r="G31" s="16"/>
      <c r="H31" s="16"/>
      <c r="I31" s="16"/>
      <c r="J31" s="16"/>
      <c r="K31" s="8"/>
      <c r="L31" s="8"/>
      <c r="M31" s="46"/>
      <c r="N31" s="46"/>
      <c r="O31" s="46"/>
      <c r="P31" s="46"/>
      <c r="Q31" s="48"/>
    </row>
    <row r="32" spans="1:17" ht="18.75" thickBot="1" x14ac:dyDescent="0.3">
      <c r="A32" s="8"/>
      <c r="B32" s="8"/>
      <c r="C32" s="14"/>
      <c r="D32" s="14"/>
      <c r="E32" s="14"/>
      <c r="F32" s="14"/>
      <c r="G32" s="14"/>
      <c r="H32" s="14"/>
      <c r="I32" s="14"/>
      <c r="J32" s="14"/>
      <c r="K32" s="8"/>
      <c r="L32" s="8"/>
      <c r="M32" s="46"/>
      <c r="N32" s="46"/>
      <c r="O32" s="46"/>
      <c r="P32" s="46"/>
      <c r="Q32" s="48"/>
    </row>
    <row r="33" spans="1:17" ht="19.5" thickTop="1" thickBot="1" x14ac:dyDescent="0.3">
      <c r="A33" s="17" t="s">
        <v>18</v>
      </c>
      <c r="B33" s="19"/>
      <c r="C33" s="70">
        <f>Q30</f>
        <v>10.655511881736592</v>
      </c>
      <c r="D33" s="20"/>
      <c r="E33" s="20">
        <f>COUNTA(E4:E30)</f>
        <v>5</v>
      </c>
      <c r="F33" s="20">
        <f t="shared" ref="F33:J33" si="5">COUNTA(F4:F30)</f>
        <v>1</v>
      </c>
      <c r="G33" s="20"/>
      <c r="H33" s="20"/>
      <c r="I33" s="20">
        <f t="shared" si="5"/>
        <v>3</v>
      </c>
      <c r="J33" s="20">
        <f t="shared" si="5"/>
        <v>3</v>
      </c>
      <c r="K33" s="68">
        <f>SUM(K3:K30)</f>
        <v>500.39829706717126</v>
      </c>
      <c r="L33" s="68">
        <f>SUM(L3:L30)</f>
        <v>5332</v>
      </c>
      <c r="M33" s="52"/>
      <c r="N33" s="52"/>
      <c r="O33" s="53"/>
      <c r="P33" s="53"/>
      <c r="Q33" s="48"/>
    </row>
    <row r="34" spans="1:17" ht="18" x14ac:dyDescent="0.25">
      <c r="A34" s="5"/>
      <c r="B34" s="28"/>
      <c r="C34" s="16"/>
      <c r="D34" s="16"/>
      <c r="E34" s="16"/>
      <c r="F34" s="16"/>
      <c r="G34" s="16"/>
      <c r="H34" s="16"/>
      <c r="I34" s="16"/>
      <c r="J34" s="16"/>
      <c r="K34" s="5"/>
      <c r="L34" s="5"/>
      <c r="M34" s="48"/>
      <c r="N34" s="48"/>
      <c r="O34" s="48"/>
      <c r="P34" s="48"/>
      <c r="Q34" s="48"/>
    </row>
    <row r="35" spans="1:17" ht="18" x14ac:dyDescent="0.25">
      <c r="A35" s="28" t="s">
        <v>74</v>
      </c>
      <c r="B35" s="28"/>
      <c r="C35" s="16"/>
      <c r="D35" s="16"/>
      <c r="E35" s="16"/>
      <c r="F35" s="16"/>
      <c r="G35" s="16"/>
      <c r="H35" s="16"/>
      <c r="I35" s="16"/>
      <c r="J35" s="16"/>
      <c r="K35" s="5"/>
      <c r="L35" s="5"/>
      <c r="M35" s="48"/>
      <c r="N35" s="48"/>
      <c r="O35" s="48"/>
      <c r="P35" s="48"/>
      <c r="Q35" s="48"/>
    </row>
    <row r="36" spans="1:17" ht="18" x14ac:dyDescent="0.25">
      <c r="A36" s="5"/>
      <c r="B36" s="9" t="s">
        <v>16</v>
      </c>
      <c r="C36" s="55">
        <f>SUM(D36/11.82)</f>
        <v>42.385786802030459</v>
      </c>
      <c r="D36" s="10">
        <v>501</v>
      </c>
      <c r="E36" s="10"/>
      <c r="F36" s="10"/>
      <c r="G36" s="10"/>
      <c r="H36" s="10"/>
      <c r="I36" s="10"/>
      <c r="J36" s="10"/>
      <c r="K36" s="56">
        <f>C36</f>
        <v>42.385786802030459</v>
      </c>
      <c r="L36" s="11">
        <v>501</v>
      </c>
      <c r="M36" s="49">
        <f>SUM(D36/C36)</f>
        <v>11.819999999999999</v>
      </c>
      <c r="N36" s="46" t="e">
        <f>SUM(H36/G36)</f>
        <v>#DIV/0!</v>
      </c>
      <c r="O36" s="49">
        <f>SUM(L36/K36)</f>
        <v>11.819999999999999</v>
      </c>
      <c r="P36" s="49">
        <f>SUM((D36+H36)/(C36+G36))</f>
        <v>11.819999999999999</v>
      </c>
      <c r="Q36" s="50">
        <f>SUM(L36/K36)</f>
        <v>11.819999999999999</v>
      </c>
    </row>
    <row r="37" spans="1:17" ht="18" x14ac:dyDescent="0.25">
      <c r="A37" s="5"/>
      <c r="B37" s="12">
        <v>46282</v>
      </c>
      <c r="C37" s="13">
        <v>45</v>
      </c>
      <c r="D37" s="13">
        <v>549</v>
      </c>
      <c r="E37" s="13"/>
      <c r="F37" s="13" t="s">
        <v>17</v>
      </c>
      <c r="G37" s="13">
        <v>30</v>
      </c>
      <c r="H37" s="13">
        <v>361</v>
      </c>
      <c r="I37" s="13" t="s">
        <v>17</v>
      </c>
      <c r="J37" s="13"/>
      <c r="K37" s="11">
        <f>SUM(C37+G37)</f>
        <v>75</v>
      </c>
      <c r="L37" s="11">
        <f>SUM(D37+H37)</f>
        <v>910</v>
      </c>
      <c r="M37" s="49">
        <f>SUM(D37/C37)</f>
        <v>12.2</v>
      </c>
      <c r="N37" s="49">
        <f>SUM(H37/G37)</f>
        <v>12.033333333333333</v>
      </c>
      <c r="O37" s="49">
        <f>SUM(L37/K37)</f>
        <v>12.133333333333333</v>
      </c>
      <c r="P37" s="49">
        <f>SUM((D37+H37)/(C37+G37))</f>
        <v>12.133333333333333</v>
      </c>
      <c r="Q37" s="50">
        <f>SUM((L36+L37)/(K36+K37))</f>
        <v>12.020194594594596</v>
      </c>
    </row>
    <row r="38" spans="1:17" ht="18" x14ac:dyDescent="0.25">
      <c r="A38" s="5"/>
      <c r="B38" s="12">
        <f>SUM(B37+7)</f>
        <v>46289</v>
      </c>
      <c r="C38" s="13">
        <v>48</v>
      </c>
      <c r="D38" s="13">
        <v>469</v>
      </c>
      <c r="E38" s="13"/>
      <c r="F38" s="13" t="s">
        <v>17</v>
      </c>
      <c r="G38" s="13">
        <v>30</v>
      </c>
      <c r="H38" s="13">
        <v>313</v>
      </c>
      <c r="I38" s="13" t="s">
        <v>17</v>
      </c>
      <c r="J38" s="13"/>
      <c r="K38" s="11">
        <f t="shared" ref="K38:L63" si="6">SUM(C38+G38)</f>
        <v>78</v>
      </c>
      <c r="L38" s="11">
        <f t="shared" si="6"/>
        <v>782</v>
      </c>
      <c r="M38" s="49">
        <f t="shared" ref="M38:M63" si="7">SUM(D38/C38)</f>
        <v>9.7708333333333339</v>
      </c>
      <c r="N38" s="49">
        <f>SUM(H38/G38)</f>
        <v>10.433333333333334</v>
      </c>
      <c r="O38" s="49">
        <f t="shared" ref="O38:O63" si="8">SUM(L38/K38)</f>
        <v>10.025641025641026</v>
      </c>
      <c r="P38" s="49">
        <f>SUM((D37+D38+H37+H38)/(C37+C38+G37+G38))</f>
        <v>11.058823529411764</v>
      </c>
      <c r="Q38" s="50">
        <f>SUM((L36+L37+L38)/(K36+K37+K38))</f>
        <v>11.2239484554831</v>
      </c>
    </row>
    <row r="39" spans="1:17" ht="18" x14ac:dyDescent="0.25">
      <c r="A39" s="5"/>
      <c r="B39" s="12">
        <f t="shared" ref="B39:B54" si="9">SUM(B38+7)</f>
        <v>46296</v>
      </c>
      <c r="C39" s="13">
        <v>33</v>
      </c>
      <c r="D39" s="13">
        <v>581</v>
      </c>
      <c r="E39" s="13" t="s">
        <v>17</v>
      </c>
      <c r="F39" s="13"/>
      <c r="G39" s="13">
        <v>36</v>
      </c>
      <c r="H39" s="13">
        <v>293</v>
      </c>
      <c r="I39" s="13"/>
      <c r="J39" s="13" t="s">
        <v>17</v>
      </c>
      <c r="K39" s="11">
        <f t="shared" si="6"/>
        <v>69</v>
      </c>
      <c r="L39" s="11">
        <f t="shared" si="6"/>
        <v>874</v>
      </c>
      <c r="M39" s="51">
        <f t="shared" si="7"/>
        <v>17.606060606060606</v>
      </c>
      <c r="N39" s="51">
        <f t="shared" ref="N39:N63" si="10">SUM(H39/G39)</f>
        <v>8.1388888888888893</v>
      </c>
      <c r="O39" s="51">
        <f t="shared" si="8"/>
        <v>12.666666666666666</v>
      </c>
      <c r="P39" s="49">
        <f>SUM((D37+D38+D39+H37+H38+H39)/(C37+C38+C39+G37+G38+G39))</f>
        <v>11.558558558558559</v>
      </c>
      <c r="Q39" s="50">
        <f>SUM((L36+L37+L38+L39)/(K36+K37+K38+K39))</f>
        <v>11.600472313954382</v>
      </c>
    </row>
    <row r="40" spans="1:17" ht="18" x14ac:dyDescent="0.25">
      <c r="A40" s="5"/>
      <c r="B40" s="12">
        <f t="shared" si="9"/>
        <v>46303</v>
      </c>
      <c r="C40" s="13">
        <v>36</v>
      </c>
      <c r="D40" s="13">
        <v>501</v>
      </c>
      <c r="E40" s="13"/>
      <c r="F40" s="13" t="s">
        <v>17</v>
      </c>
      <c r="G40" s="13">
        <v>58</v>
      </c>
      <c r="H40" s="13">
        <v>397</v>
      </c>
      <c r="I40" s="13" t="s">
        <v>17</v>
      </c>
      <c r="J40" s="13"/>
      <c r="K40" s="11">
        <f t="shared" si="6"/>
        <v>94</v>
      </c>
      <c r="L40" s="11">
        <f t="shared" si="6"/>
        <v>898</v>
      </c>
      <c r="M40" s="51">
        <f t="shared" si="7"/>
        <v>13.916666666666666</v>
      </c>
      <c r="N40" s="51">
        <f t="shared" si="10"/>
        <v>6.8448275862068968</v>
      </c>
      <c r="O40" s="51">
        <f t="shared" si="8"/>
        <v>9.5531914893617014</v>
      </c>
      <c r="P40" s="49">
        <f>SUM((D37+D38+D39+D40+H37+H38+H39+H40)/(C37+C38+C39+C40+G37+G38+G39+G40))</f>
        <v>10.962025316455696</v>
      </c>
      <c r="Q40" s="50">
        <f>SUM((L36+L37+L38+L39+L40)/(K36+K37+K38+K39+K40))</f>
        <v>11.063496784793632</v>
      </c>
    </row>
    <row r="41" spans="1:17" ht="18" x14ac:dyDescent="0.25">
      <c r="A41" s="5"/>
      <c r="B41" s="12">
        <f t="shared" si="9"/>
        <v>46310</v>
      </c>
      <c r="C41" s="13">
        <v>47</v>
      </c>
      <c r="D41" s="13">
        <v>501</v>
      </c>
      <c r="E41" s="13" t="s">
        <v>17</v>
      </c>
      <c r="F41" s="13"/>
      <c r="G41" s="13">
        <v>18</v>
      </c>
      <c r="H41" s="13">
        <v>191</v>
      </c>
      <c r="I41" s="13"/>
      <c r="J41" s="13" t="s">
        <v>17</v>
      </c>
      <c r="K41" s="11">
        <f t="shared" si="6"/>
        <v>65</v>
      </c>
      <c r="L41" s="11">
        <f t="shared" si="6"/>
        <v>692</v>
      </c>
      <c r="M41" s="51">
        <f t="shared" si="7"/>
        <v>10.659574468085106</v>
      </c>
      <c r="N41" s="51">
        <f t="shared" si="10"/>
        <v>10.611111111111111</v>
      </c>
      <c r="O41" s="51">
        <f t="shared" si="8"/>
        <v>10.646153846153846</v>
      </c>
      <c r="P41" s="49">
        <f>SUM((D37+D38+D39+D40+D41+H37+H38+H39+H40+H41)/(C37+C38+C39+C40+C41+G37+G38+G39+G40+G41))</f>
        <v>10.908136482939632</v>
      </c>
      <c r="Q41" s="50">
        <f>SUM((L36+L37+L38+L39+L40+L41)/(K36+K37+K38+K39+K40+K41))</f>
        <v>10.999424508734279</v>
      </c>
    </row>
    <row r="42" spans="1:17" ht="18" x14ac:dyDescent="0.25">
      <c r="A42" s="5"/>
      <c r="B42" s="12">
        <f t="shared" si="9"/>
        <v>46317</v>
      </c>
      <c r="C42" s="13">
        <v>42</v>
      </c>
      <c r="D42" s="13">
        <v>533</v>
      </c>
      <c r="E42" s="13"/>
      <c r="F42" s="13" t="s">
        <v>17</v>
      </c>
      <c r="G42" s="13">
        <v>37</v>
      </c>
      <c r="H42" s="13">
        <v>325</v>
      </c>
      <c r="I42" s="13" t="s">
        <v>17</v>
      </c>
      <c r="J42" s="13"/>
      <c r="K42" s="11">
        <f t="shared" si="6"/>
        <v>79</v>
      </c>
      <c r="L42" s="11">
        <f t="shared" si="6"/>
        <v>858</v>
      </c>
      <c r="M42" s="51">
        <f t="shared" si="7"/>
        <v>12.69047619047619</v>
      </c>
      <c r="N42" s="51">
        <f t="shared" si="10"/>
        <v>8.7837837837837842</v>
      </c>
      <c r="O42" s="51">
        <f t="shared" si="8"/>
        <v>10.860759493670885</v>
      </c>
      <c r="P42" s="49">
        <f>SUM((D37+D38+D39+D40+D41+D42+H37+H38+H39+H40+H41+H42)/(C37+C38+C39+C40+C41+C42+G37+G38+G39+G40+G41+G42))</f>
        <v>10.9</v>
      </c>
      <c r="Q42" s="50">
        <f>SUM((L36+L37+L38+L39+L40+L41+L42)/(K36+K37+K38+K39+K40+K41+K42))</f>
        <v>10.977619480650702</v>
      </c>
    </row>
    <row r="43" spans="1:17" ht="18" x14ac:dyDescent="0.25">
      <c r="A43" s="5"/>
      <c r="B43" s="12">
        <f t="shared" si="9"/>
        <v>46324</v>
      </c>
      <c r="C43" s="13"/>
      <c r="D43" s="13"/>
      <c r="E43" s="13"/>
      <c r="F43" s="13"/>
      <c r="G43" s="13"/>
      <c r="H43" s="13"/>
      <c r="I43" s="13"/>
      <c r="J43" s="13"/>
      <c r="K43" s="11">
        <f t="shared" si="6"/>
        <v>0</v>
      </c>
      <c r="L43" s="11">
        <f t="shared" si="6"/>
        <v>0</v>
      </c>
      <c r="M43" s="51" t="e">
        <f t="shared" si="7"/>
        <v>#DIV/0!</v>
      </c>
      <c r="N43" s="51" t="e">
        <f t="shared" si="10"/>
        <v>#DIV/0!</v>
      </c>
      <c r="O43" s="51" t="e">
        <f t="shared" si="8"/>
        <v>#DIV/0!</v>
      </c>
      <c r="P43" s="49">
        <f>SUM((D37+D38+D39+D40+D41+D42+D43+H37+H38+H39+H40+H41+H42+H43)/(C37+C38+C39+C40+C41+C42+C43+G37+G38+G39+G40+G41+G42+G43))</f>
        <v>10.9</v>
      </c>
      <c r="Q43" s="50">
        <f>SUM((L36+L37+L38+L39+L40+L41+L42+L43)/(K36+K37+K38+K39+K40+K41+K42+K43))</f>
        <v>10.977619480650702</v>
      </c>
    </row>
    <row r="44" spans="1:17" ht="18" x14ac:dyDescent="0.25">
      <c r="A44" s="5"/>
      <c r="B44" s="12">
        <f t="shared" si="9"/>
        <v>46331</v>
      </c>
      <c r="C44" s="13"/>
      <c r="D44" s="13"/>
      <c r="E44" s="13"/>
      <c r="F44" s="13"/>
      <c r="G44" s="13"/>
      <c r="H44" s="13"/>
      <c r="I44" s="13"/>
      <c r="J44" s="13"/>
      <c r="K44" s="11">
        <f t="shared" si="6"/>
        <v>0</v>
      </c>
      <c r="L44" s="11">
        <f t="shared" si="6"/>
        <v>0</v>
      </c>
      <c r="M44" s="51" t="e">
        <f t="shared" si="7"/>
        <v>#DIV/0!</v>
      </c>
      <c r="N44" s="51" t="e">
        <f t="shared" si="10"/>
        <v>#DIV/0!</v>
      </c>
      <c r="O44" s="51" t="e">
        <f t="shared" si="8"/>
        <v>#DIV/0!</v>
      </c>
      <c r="P44" s="49">
        <f>SUM((D37+D38+D39+D40+D41+D42+D43+D44+H37+H38+H39+H40+H41+H42+H43+H44)/(C37+C38+C39+C40+C41+C42+C43+C44+G37+G38+G39+G40+G41+G42+G43+G44))</f>
        <v>10.9</v>
      </c>
      <c r="Q44" s="50">
        <f>SUM((L36+L37+L38+L39+L40+L41+L42+L43+L44)/(K36+K37+K38+K39+K40+K41+K42+K43+K44))</f>
        <v>10.977619480650702</v>
      </c>
    </row>
    <row r="45" spans="1:17" ht="18" x14ac:dyDescent="0.25">
      <c r="A45" s="5"/>
      <c r="B45" s="12">
        <f t="shared" si="9"/>
        <v>46338</v>
      </c>
      <c r="C45" s="13"/>
      <c r="D45" s="13"/>
      <c r="E45" s="13"/>
      <c r="F45" s="13"/>
      <c r="G45" s="13"/>
      <c r="H45" s="13"/>
      <c r="I45" s="13"/>
      <c r="J45" s="13"/>
      <c r="K45" s="11">
        <f t="shared" si="6"/>
        <v>0</v>
      </c>
      <c r="L45" s="11">
        <f t="shared" si="6"/>
        <v>0</v>
      </c>
      <c r="M45" s="51" t="e">
        <f t="shared" si="7"/>
        <v>#DIV/0!</v>
      </c>
      <c r="N45" s="51" t="e">
        <f t="shared" si="10"/>
        <v>#DIV/0!</v>
      </c>
      <c r="O45" s="51" t="e">
        <f t="shared" si="8"/>
        <v>#DIV/0!</v>
      </c>
      <c r="P45" s="49">
        <f>SUM((D37+D38+D39+D40+D41+D42+D43+D44+D45+H37+H38+H39+H40+H41+H42+H43+H44+H45)/(C37+C38+C39+C40+C41+C42+C43+C44+C45+G37+G38+G39+G40+G41+G42+G43+G44+G45))</f>
        <v>10.9</v>
      </c>
      <c r="Q45" s="50">
        <f>SUM((L36+L37+L38+L39+L40+L41+L42+L43+L44+L45)/(K36+K37+K38+K39+K40+K41+K42+K43+K44+K45))</f>
        <v>10.977619480650702</v>
      </c>
    </row>
    <row r="46" spans="1:17" ht="18" x14ac:dyDescent="0.25">
      <c r="A46" s="5"/>
      <c r="B46" s="12">
        <f t="shared" si="9"/>
        <v>46345</v>
      </c>
      <c r="C46" s="13"/>
      <c r="D46" s="13"/>
      <c r="E46" s="13"/>
      <c r="F46" s="13"/>
      <c r="G46" s="13"/>
      <c r="H46" s="13"/>
      <c r="I46" s="13"/>
      <c r="J46" s="13"/>
      <c r="K46" s="11">
        <f t="shared" si="6"/>
        <v>0</v>
      </c>
      <c r="L46" s="11">
        <f t="shared" si="6"/>
        <v>0</v>
      </c>
      <c r="M46" s="51" t="e">
        <f t="shared" si="7"/>
        <v>#DIV/0!</v>
      </c>
      <c r="N46" s="51" t="e">
        <f t="shared" si="10"/>
        <v>#DIV/0!</v>
      </c>
      <c r="O46" s="51" t="e">
        <f t="shared" si="8"/>
        <v>#DIV/0!</v>
      </c>
      <c r="P46" s="49">
        <f>SUM((D37+D38+D39+D40+D41+D42+D43+D44+D45+D46+H37+H38+H39+H40+H41+H42+H43+H44+H45+H46)/(C37+C38+C39+C40+C41+C42+C43+C44+C45+C46+G37+G38+G39+G40+G41+G42+G43+G44+G45+G46))</f>
        <v>10.9</v>
      </c>
      <c r="Q46" s="50">
        <f>SUM((L36+L37+L38+L39+L40+L41+L42+L43+L44+L45+L46)/(K36+K37+K38+K39+K40+K41+K42+K43+K44+K45+K46))</f>
        <v>10.977619480650702</v>
      </c>
    </row>
    <row r="47" spans="1:17" ht="18" x14ac:dyDescent="0.25">
      <c r="A47" s="5"/>
      <c r="B47" s="12">
        <f t="shared" si="9"/>
        <v>46352</v>
      </c>
      <c r="C47" s="13"/>
      <c r="D47" s="13"/>
      <c r="E47" s="13"/>
      <c r="F47" s="13"/>
      <c r="G47" s="13"/>
      <c r="H47" s="13"/>
      <c r="I47" s="13"/>
      <c r="J47" s="13"/>
      <c r="K47" s="11">
        <f t="shared" si="6"/>
        <v>0</v>
      </c>
      <c r="L47" s="11">
        <f t="shared" si="6"/>
        <v>0</v>
      </c>
      <c r="M47" s="51" t="e">
        <f t="shared" si="7"/>
        <v>#DIV/0!</v>
      </c>
      <c r="N47" s="51" t="e">
        <f t="shared" si="10"/>
        <v>#DIV/0!</v>
      </c>
      <c r="O47" s="51" t="e">
        <f t="shared" si="8"/>
        <v>#DIV/0!</v>
      </c>
      <c r="P47" s="49">
        <f>SUM((D37+D38+D39+D40+D41+D42+D43+D44+D45+D46+D47+H37+H38+H39+H40+H41+H42+H43+H44+H45+H46+H47)/(C37+C38+C39+C40+C41+C42+C43+C44+C45+C46+C47+G37+G38+G39+G40+G41+G42+G43+G44+G45+G46+G47))</f>
        <v>10.9</v>
      </c>
      <c r="Q47" s="50">
        <f>SUM((L36+L37+L38+L39+L40+L41+L42+L43+L44+L45+L46+L47)/(K36+K37+K38+K39+K40+K41+K42+K43+K44+K45+K46+K47))</f>
        <v>10.977619480650702</v>
      </c>
    </row>
    <row r="48" spans="1:17" ht="18" x14ac:dyDescent="0.25">
      <c r="A48" s="5"/>
      <c r="B48" s="12">
        <f t="shared" si="9"/>
        <v>46359</v>
      </c>
      <c r="C48" s="13"/>
      <c r="D48" s="13"/>
      <c r="E48" s="13"/>
      <c r="F48" s="13"/>
      <c r="G48" s="13"/>
      <c r="H48" s="13"/>
      <c r="I48" s="13"/>
      <c r="J48" s="13"/>
      <c r="K48" s="11">
        <f t="shared" si="6"/>
        <v>0</v>
      </c>
      <c r="L48" s="11">
        <f t="shared" si="6"/>
        <v>0</v>
      </c>
      <c r="M48" s="51" t="e">
        <f t="shared" si="7"/>
        <v>#DIV/0!</v>
      </c>
      <c r="N48" s="51" t="e">
        <f t="shared" si="10"/>
        <v>#DIV/0!</v>
      </c>
      <c r="O48" s="51" t="e">
        <f t="shared" si="8"/>
        <v>#DIV/0!</v>
      </c>
      <c r="P48" s="49">
        <f>SUM((D37+D38+D39+D40+D41+D42+D43+D44+D45+D46+D47+D48+H37+H38+H39+H40+H41+H42+H43+H44+H45+H46+H47+H48)/(C37+C38+C39+C40+C41+C42+C43+C44+C45+C46+C47+C48+G37+G38+G39+G40+G41+G42+G43+G44+G45+G46+G47+G48))</f>
        <v>10.9</v>
      </c>
      <c r="Q48" s="50">
        <f>SUM((L36+L37+L38+L39+L40+L41+L42+L43+L44+L45+L46+L47+L48)/(K36+K37+K38+K39+K40+K41+K42+K43+K44+K45+K46+K47+K48))</f>
        <v>10.977619480650702</v>
      </c>
    </row>
    <row r="49" spans="1:17" ht="18" x14ac:dyDescent="0.25">
      <c r="A49" s="5"/>
      <c r="B49" s="12">
        <f t="shared" si="9"/>
        <v>46366</v>
      </c>
      <c r="C49" s="13"/>
      <c r="D49" s="13"/>
      <c r="E49" s="13"/>
      <c r="F49" s="13"/>
      <c r="G49" s="13"/>
      <c r="H49" s="13"/>
      <c r="I49" s="13"/>
      <c r="J49" s="13"/>
      <c r="K49" s="11">
        <f t="shared" si="6"/>
        <v>0</v>
      </c>
      <c r="L49" s="11">
        <f t="shared" si="6"/>
        <v>0</v>
      </c>
      <c r="M49" s="51" t="e">
        <f t="shared" si="7"/>
        <v>#DIV/0!</v>
      </c>
      <c r="N49" s="51" t="e">
        <f t="shared" si="10"/>
        <v>#DIV/0!</v>
      </c>
      <c r="O49" s="51" t="e">
        <f t="shared" si="8"/>
        <v>#DIV/0!</v>
      </c>
      <c r="P49" s="49">
        <f>SUM((D37+D38+D39+D40+D41+D42+D43+D44+D45+D46+D47+D48+D49+H37+H38+H39+H40+H41+H42+H43+H44+H45+H46+H47+H48+H49)/(C37+C38+C39+C40+C41+C42+C43+C44+C45+C46+C47+C48+C49+G37+G38+G39+G40+G41+G42+G43+G44+G45+G46+G47+G48+G49))</f>
        <v>10.9</v>
      </c>
      <c r="Q49" s="50">
        <f>SUM((L36+L37+L38+L39+L40+L41+L42+L43+L44+L45+L46+L47+L48+L49)/(K36+K37+K38+K39+K40+K41+K42+K43+K44+K45+K46+K47+K48+K49))</f>
        <v>10.977619480650702</v>
      </c>
    </row>
    <row r="50" spans="1:17" ht="18" x14ac:dyDescent="0.25">
      <c r="A50" s="5"/>
      <c r="B50" s="12">
        <f t="shared" si="9"/>
        <v>46373</v>
      </c>
      <c r="C50" s="13"/>
      <c r="D50" s="13"/>
      <c r="E50" s="13"/>
      <c r="F50" s="13"/>
      <c r="G50" s="13"/>
      <c r="H50" s="13"/>
      <c r="I50" s="13"/>
      <c r="J50" s="13"/>
      <c r="K50" s="11">
        <f t="shared" si="6"/>
        <v>0</v>
      </c>
      <c r="L50" s="11">
        <f t="shared" si="6"/>
        <v>0</v>
      </c>
      <c r="M50" s="51" t="e">
        <f t="shared" si="7"/>
        <v>#DIV/0!</v>
      </c>
      <c r="N50" s="51" t="e">
        <f t="shared" si="10"/>
        <v>#DIV/0!</v>
      </c>
      <c r="O50" s="51" t="e">
        <f t="shared" si="8"/>
        <v>#DIV/0!</v>
      </c>
      <c r="P50" s="49">
        <f>SUM((D37+D38+D39+D40+D41+D42+D43+D44+D45+D46+D47+D48+D49+D50+H37+H38+H39+H40+H41+H42+H43+H44+H45+H46+H47+H48+H49+H50)/(C37+C38+C39+C40+C41+C42+C43+C44+C45+C46+C47+C48+C49+C50+G37+G38+G39+G40+G41+G42+G43+G44+G45+G46+G47+G48+G49+G50))</f>
        <v>10.9</v>
      </c>
      <c r="Q50" s="50">
        <f>SUM((L36+L37+L38+L39+L40+L41+L42+L43+L44+L45+L46+L47+L48+L49+L50)/(K36+K37+K38+K39+K40+K41+K42+K43+K44+K45+K46+K47+K48+K49+K50))</f>
        <v>10.977619480650702</v>
      </c>
    </row>
    <row r="51" spans="1:17" ht="18" x14ac:dyDescent="0.25">
      <c r="A51" s="5"/>
      <c r="B51" s="12">
        <f t="shared" si="9"/>
        <v>46380</v>
      </c>
      <c r="C51" s="13"/>
      <c r="D51" s="13"/>
      <c r="E51" s="13"/>
      <c r="F51" s="13"/>
      <c r="G51" s="13"/>
      <c r="H51" s="13"/>
      <c r="I51" s="13"/>
      <c r="J51" s="13"/>
      <c r="K51" s="11">
        <f t="shared" si="6"/>
        <v>0</v>
      </c>
      <c r="L51" s="11">
        <f t="shared" si="6"/>
        <v>0</v>
      </c>
      <c r="M51" s="51" t="e">
        <f t="shared" si="7"/>
        <v>#DIV/0!</v>
      </c>
      <c r="N51" s="51" t="e">
        <f t="shared" si="10"/>
        <v>#DIV/0!</v>
      </c>
      <c r="O51" s="51" t="e">
        <f t="shared" si="8"/>
        <v>#DIV/0!</v>
      </c>
      <c r="P51" s="49">
        <f>SUM((D37+D38+D39+D40+D41+D42+D43+D44+D45+D46+D47+D48+D49+D50+D51+H37+H38+H39+H40+H41+H42+H43+H44+H45+H46+H47+H48+H49+H50+H51)/(C37+C38+C39+C40+C41+C42+C43+C44+C45+C46+C47+C48+C49+C50+C51+G37+G38+G39+G40+G41+G42+G43+G44+G45+G46+G47+G48+G49+G50+G51))</f>
        <v>10.9</v>
      </c>
      <c r="Q51" s="50">
        <f>SUM((L36+L37+L38+L39+L40+L41+L42+L43+L44+L45+L46+L47+L48+L49+L50+L51)/(K36+K37+K38+K39+K40+K41+K42+K43+K44+K45+K46+K47+K48+K49+K50+K51))</f>
        <v>10.977619480650702</v>
      </c>
    </row>
    <row r="52" spans="1:17" ht="18" x14ac:dyDescent="0.25">
      <c r="A52" s="5"/>
      <c r="B52" s="12">
        <f t="shared" si="9"/>
        <v>46387</v>
      </c>
      <c r="C52" s="13"/>
      <c r="D52" s="13"/>
      <c r="E52" s="13"/>
      <c r="F52" s="13"/>
      <c r="G52" s="13"/>
      <c r="H52" s="13"/>
      <c r="I52" s="13"/>
      <c r="J52" s="13"/>
      <c r="K52" s="11">
        <f t="shared" si="6"/>
        <v>0</v>
      </c>
      <c r="L52" s="11">
        <f t="shared" si="6"/>
        <v>0</v>
      </c>
      <c r="M52" s="51" t="e">
        <f t="shared" si="7"/>
        <v>#DIV/0!</v>
      </c>
      <c r="N52" s="51" t="e">
        <f t="shared" si="10"/>
        <v>#DIV/0!</v>
      </c>
      <c r="O52" s="51" t="e">
        <f t="shared" si="8"/>
        <v>#DIV/0!</v>
      </c>
      <c r="P52" s="49">
        <f>SUM((D37+D38+D39+D40+D41+D42+D43+D44+D45+D46+D47+D48+D49+D50+D51+D52+H37+H38+H39+H40+H41+H42+H43+H44+H45+H46+H47+H48+H49+H50+H51+H52)/(C37+C38+C39+C40+C41+C42+C43+C44+C45+C46+C47+C48+C49+C50+C51+C52+G37+G38+G39+G40+G41+G42+G43+G44+G45+G46+G47+G48+G49+G50+G51+G52))</f>
        <v>10.9</v>
      </c>
      <c r="Q52" s="50">
        <f>SUM((L36+L37+L38+L39+L40+L41+L42+L43+L44+L45+L46+L47+L48+L49+L50+L51+L52)/(K36+K37+K38+K39+K40+K41+K42+K43+K44+K45+K46+K47+K48+K49+K50+K51+K52))</f>
        <v>10.977619480650702</v>
      </c>
    </row>
    <row r="53" spans="1:17" ht="18" x14ac:dyDescent="0.25">
      <c r="A53" s="5"/>
      <c r="B53" s="12">
        <f t="shared" si="9"/>
        <v>46394</v>
      </c>
      <c r="C53" s="13"/>
      <c r="D53" s="13"/>
      <c r="E53" s="13"/>
      <c r="F53" s="13"/>
      <c r="G53" s="13"/>
      <c r="H53" s="13"/>
      <c r="I53" s="13"/>
      <c r="J53" s="13"/>
      <c r="K53" s="11">
        <f t="shared" si="6"/>
        <v>0</v>
      </c>
      <c r="L53" s="11">
        <f t="shared" si="6"/>
        <v>0</v>
      </c>
      <c r="M53" s="51" t="e">
        <f t="shared" si="7"/>
        <v>#DIV/0!</v>
      </c>
      <c r="N53" s="51" t="e">
        <f t="shared" si="10"/>
        <v>#DIV/0!</v>
      </c>
      <c r="O53" s="51" t="e">
        <f t="shared" si="8"/>
        <v>#DIV/0!</v>
      </c>
      <c r="P53" s="49">
        <f>SUM((D37+D38+D39+D40+D41+D42+D43+D44+D45+D46+D47+D48+D49+D50+D51+D52+D53+H37+H38+H39+H40+H41+H42+H43+H44+H45+H46+H47+H48+H49+H50+H51+H52+H53)/(C37+C38+C39+C40+C41+C42+C43+C44+C45+C46+C47+C48+C49+C50+C51+C52+C53+G37+G38+G39+G40+G41+G42+G43+G44+G45+G46+G47+G48+G49+G50+G51+G52+G53))</f>
        <v>10.9</v>
      </c>
      <c r="Q53" s="50">
        <f>SUM((L36+L37+L38+L39+L40+L41+L42+L43+L44+L45+L46+L47+L48+L49+L50+L51+L52+L53)/(K36+K37+K38+K39+K40+K41+K42+K43+K44+K45+K46+K47+K48+K49+K50+K51+K52+K53))</f>
        <v>10.977619480650702</v>
      </c>
    </row>
    <row r="54" spans="1:17" ht="18" x14ac:dyDescent="0.25">
      <c r="A54" s="5"/>
      <c r="B54" s="12">
        <f t="shared" si="9"/>
        <v>46401</v>
      </c>
      <c r="C54" s="13"/>
      <c r="D54" s="13"/>
      <c r="E54" s="13"/>
      <c r="F54" s="13"/>
      <c r="G54" s="13"/>
      <c r="H54" s="13"/>
      <c r="I54" s="13"/>
      <c r="J54" s="13"/>
      <c r="K54" s="11">
        <f t="shared" si="6"/>
        <v>0</v>
      </c>
      <c r="L54" s="11">
        <f t="shared" si="6"/>
        <v>0</v>
      </c>
      <c r="M54" s="51" t="e">
        <f t="shared" si="7"/>
        <v>#DIV/0!</v>
      </c>
      <c r="N54" s="51" t="e">
        <f t="shared" si="10"/>
        <v>#DIV/0!</v>
      </c>
      <c r="O54" s="51" t="e">
        <f t="shared" si="8"/>
        <v>#DIV/0!</v>
      </c>
      <c r="P54" s="49">
        <f>SUM((D37+D38+D39+D40+D41+D42+D43+D44+D45+D46+D47+D48+D49+D50+D51+D52+D53+D54+H37+H38+H39+H40+H41+H42+H43+H44+H45+H46+H47+H48+H49+H50+H51+H52+H53+H54)/(C37+C38+C39+C40+C41+C42+C43+C44+C45+C46+C47+C48+C49+C50+C51+C52+C53+C54+G37+G38+G39+G40+G41+G42+G43+G44+G45+G46+G47+G48+G49+G50+G51+G52+G53+G54))</f>
        <v>10.9</v>
      </c>
      <c r="Q54" s="50">
        <f>SUM((L36+L37+L38+L39+L40+L41+L42+L43+L44+L45+L46+L47+L48+L49+L50+L51+L52+L53+L54)/(K36+K37+K38+K39+K40+K41+K42+K43+K44+K45+K46+K47+K48+K49+K50+K51+K52+K53+K54))</f>
        <v>10.977619480650702</v>
      </c>
    </row>
    <row r="55" spans="1:17" ht="18" x14ac:dyDescent="0.25">
      <c r="A55" s="5"/>
      <c r="B55" s="12">
        <f>SUM(B54+7)</f>
        <v>46408</v>
      </c>
      <c r="C55" s="13"/>
      <c r="D55" s="13"/>
      <c r="E55" s="13"/>
      <c r="F55" s="13"/>
      <c r="G55" s="13"/>
      <c r="H55" s="13"/>
      <c r="I55" s="13"/>
      <c r="J55" s="13"/>
      <c r="K55" s="11">
        <f t="shared" si="6"/>
        <v>0</v>
      </c>
      <c r="L55" s="11">
        <f t="shared" si="6"/>
        <v>0</v>
      </c>
      <c r="M55" s="51" t="e">
        <f t="shared" si="7"/>
        <v>#DIV/0!</v>
      </c>
      <c r="N55" s="51" t="e">
        <f t="shared" si="10"/>
        <v>#DIV/0!</v>
      </c>
      <c r="O55" s="51" t="e">
        <f t="shared" si="8"/>
        <v>#DIV/0!</v>
      </c>
      <c r="P55" s="49">
        <f>SUM((D37+D38+D39+D40+D41+D42+D43+D44+D45+D46+D47+D48+D49+D50+D51+D52+D53+D54+D55+H37+H38+H39+H40+H41+H42+H43+H44+H45+H46+H47+H48+H49+H50+H51+H52+H53+H54+H55)/(C37+C38+C39+C40+C41+C42+C43+C44+C45+C46+C47+C48+C49+C50+C51+C52+C53+C54+C55+G37+G38+G39+G40+G41+G42+G43+G44+G45+G46+G47+G48+G49+G50+G51+G52+G53+G54+G55))</f>
        <v>10.9</v>
      </c>
      <c r="Q55" s="50">
        <f>SUM((L36+L37+L38+L39+L40+L41+L42+L43+L44+L45+L46+L47+L48+L49+L50+L51+L52+L53+L54+L55)/(K36+K37+K38+K39+K40+K41+K42+K43+K44+K45+K46+K47+K48+K49+K50+K51+K52+K53+K54+K55))</f>
        <v>10.977619480650702</v>
      </c>
    </row>
    <row r="56" spans="1:17" ht="18" x14ac:dyDescent="0.25">
      <c r="A56" s="5"/>
      <c r="B56" s="12">
        <f>SUM(B55+7)</f>
        <v>46415</v>
      </c>
      <c r="C56" s="13"/>
      <c r="D56" s="13"/>
      <c r="E56" s="13"/>
      <c r="F56" s="13"/>
      <c r="G56" s="13"/>
      <c r="H56" s="13"/>
      <c r="I56" s="13"/>
      <c r="J56" s="13"/>
      <c r="K56" s="11">
        <f t="shared" si="6"/>
        <v>0</v>
      </c>
      <c r="L56" s="11">
        <f t="shared" si="6"/>
        <v>0</v>
      </c>
      <c r="M56" s="51" t="e">
        <f t="shared" si="7"/>
        <v>#DIV/0!</v>
      </c>
      <c r="N56" s="51" t="e">
        <f t="shared" si="10"/>
        <v>#DIV/0!</v>
      </c>
      <c r="O56" s="51" t="e">
        <f t="shared" si="8"/>
        <v>#DIV/0!</v>
      </c>
      <c r="P56" s="49">
        <f>SUM((D37+D38+D39+D40+D41+D42+D43+D44+D45+D46+D47+D48+D49+D50+D51+D52+D53+D54+D55+D56+H37+H38+H39+H40+H41+H42+H43+H44+H45+H46+H47+H48+H49+H50+H51+H52+H53+H54+H55+H56)/(C37+C38+C39+C40+C41+C42+C43+C44+C45+C46+C47+C48+C49+C50+C51+C52+C53+C54+C55+C56+G37+G38+G39+G40+G41+G42+G43+G44+G45+G46+G47+G48+G49+G50+G51+G52+G53+G54+G55+G56))</f>
        <v>10.9</v>
      </c>
      <c r="Q56" s="50">
        <f>SUM((L36+L37+L38+L39+L40+L41+L42+L43+L44+L45+L46+L47+L48+L49+L50+L51+L52+L53+L54+L55+L56)/(K36+K37+K38+K39+K40+K41+K42+K43+K44+K45+K46+K47+K48+K49+K50+K51+K52+K53+K54+K55+K56))</f>
        <v>10.977619480650702</v>
      </c>
    </row>
    <row r="57" spans="1:17" ht="18" x14ac:dyDescent="0.25">
      <c r="A57" s="5"/>
      <c r="B57" s="12"/>
      <c r="C57" s="13"/>
      <c r="D57" s="13"/>
      <c r="E57" s="13"/>
      <c r="F57" s="13"/>
      <c r="G57" s="13"/>
      <c r="H57" s="13"/>
      <c r="I57" s="13"/>
      <c r="J57" s="13"/>
      <c r="K57" s="11">
        <f t="shared" si="6"/>
        <v>0</v>
      </c>
      <c r="L57" s="11">
        <f t="shared" si="6"/>
        <v>0</v>
      </c>
      <c r="M57" s="51" t="e">
        <f t="shared" si="7"/>
        <v>#DIV/0!</v>
      </c>
      <c r="N57" s="51" t="e">
        <f t="shared" si="10"/>
        <v>#DIV/0!</v>
      </c>
      <c r="O57" s="51" t="e">
        <f t="shared" si="8"/>
        <v>#DIV/0!</v>
      </c>
      <c r="P57" s="49">
        <f>SUM((D37+D38+D39+D40+D41+D42+D43+D44+D45+D46+D47+D48+D49+D50+D51+D52+D53+D54+D55+D56+D57+H37+H38+H39+H40+H41+H42+H43+H44+H45+H46+H47+H48+H49+H50+H51+H52+H53+H54+H55+H56+H57)/(C37+C38+C39+C40+C41+C42+C43+C44+C45+C46+C47+C48+C49+C50+C51+C52+C53+C54+C55+C56+C57+G37+G38+G39+G40+G41+G42+G43+G44+G45+G46+G47+G48+G49+G50+G51+G52+G53+G54+G55+G56+G57))</f>
        <v>10.9</v>
      </c>
      <c r="Q57" s="50">
        <f>SUM((L36+L37+L38+L39+L40+L41+L42+L43+L44+L45+L46+L47+L48+L49+L50+L51+L52+L53+L54+L55+L56+L57)/(K36+K37+K38+K39+K40+K41+K42+K43+K44+K45+K46+K47+K48+K49+K50+K51+K52+K53+K54+K55+K56+K57))</f>
        <v>10.977619480650702</v>
      </c>
    </row>
    <row r="58" spans="1:17" ht="18" x14ac:dyDescent="0.25">
      <c r="A58" s="5"/>
      <c r="B58" s="12"/>
      <c r="C58" s="13"/>
      <c r="D58" s="13"/>
      <c r="E58" s="13"/>
      <c r="F58" s="13"/>
      <c r="G58" s="13"/>
      <c r="H58" s="13"/>
      <c r="I58" s="13"/>
      <c r="J58" s="13"/>
      <c r="K58" s="11">
        <f t="shared" si="6"/>
        <v>0</v>
      </c>
      <c r="L58" s="11">
        <f t="shared" si="6"/>
        <v>0</v>
      </c>
      <c r="M58" s="51" t="e">
        <f t="shared" si="7"/>
        <v>#DIV/0!</v>
      </c>
      <c r="N58" s="51" t="e">
        <f t="shared" si="10"/>
        <v>#DIV/0!</v>
      </c>
      <c r="O58" s="51" t="e">
        <f t="shared" si="8"/>
        <v>#DIV/0!</v>
      </c>
      <c r="P58" s="49">
        <f>SUM((D37+D38+D39+D40+D41+D42+D43+D44+D45+D46+D47+D48+D49+D50+D51+D52+D53+D54+D55+D56+D57+D58+H37+H38+H39+H40+H41+H42+H43+H44+H45+H46+H47+H48+H49+H50+H51+H52+H53+H54+H55+H56+H57+H58)/(C37+C38+C39+C40+C41+C42+C43+C44+C45+C46+C47+C48+C49+C50+C51+C52+C53+C54+C55+C56+C57+C58+G37+G38+G39+G40+G41+G42+G43+G44+G45+G46+G47+G48+G49+G50+G51+G52+G53+G54+G55+G56+G57+G58))</f>
        <v>10.9</v>
      </c>
      <c r="Q58" s="50">
        <f>SUM((L36+L37+L38+L39+L40+L41+L42+L43+L44+L45+L46+L47+L48+L49+L50+L51+L52+L53+L54+L55+L56+L57+L58)/(K36+K37+K38+K39+K40+K41+K42+K43+K44+K45+K46+K47+K48+K49+K50+K51+K52+K53+K54+K55+K56+K57+K58))</f>
        <v>10.977619480650702</v>
      </c>
    </row>
    <row r="59" spans="1:17" ht="18" x14ac:dyDescent="0.25">
      <c r="A59" s="5"/>
      <c r="B59" s="12"/>
      <c r="C59" s="13"/>
      <c r="D59" s="13"/>
      <c r="E59" s="13"/>
      <c r="F59" s="13"/>
      <c r="G59" s="13"/>
      <c r="H59" s="13"/>
      <c r="I59" s="13"/>
      <c r="J59" s="13"/>
      <c r="K59" s="11">
        <f t="shared" si="6"/>
        <v>0</v>
      </c>
      <c r="L59" s="11">
        <f t="shared" si="6"/>
        <v>0</v>
      </c>
      <c r="M59" s="51" t="e">
        <f t="shared" si="7"/>
        <v>#DIV/0!</v>
      </c>
      <c r="N59" s="51" t="e">
        <f t="shared" si="10"/>
        <v>#DIV/0!</v>
      </c>
      <c r="O59" s="51" t="e">
        <f t="shared" si="8"/>
        <v>#DIV/0!</v>
      </c>
      <c r="P59" s="49">
        <f>SUM((D37+D38+D39+D40+D41+D42+D43+D44+D45+D46+D47+D48+D49+D50+D51+D52+D53+D54+D55+D56+D57+D58+D59+H37+H38+H39+H40+H41+H42+H43+H44+H45+H46+H47+H48+H49+H50+H51+H52+H53+H54+H55+H56+H57+H58+H59)/(C37+C38+C39+C40+C41+C42+C43+C44+C45+C46+C47+C48+C49+C50+C51+C52+C53+C54+C55+C56+C57+C58+C59+G37+G38+G39+G40+G41+G42+G43+G44+G45+G46+G47+G48+G49+G50+G51+G52+G53+G54+G55+G56+G57+G58+G59))</f>
        <v>10.9</v>
      </c>
      <c r="Q59" s="50">
        <f>SUM((L36+L37+L38+L39+L40+L41+L42+L43+L44+L45+L46+L47+L48+L49+L50+L51+L52+L53+L54+L55+L56+L57+L58+L59)/(K36+K37+K38+K39+K40+K41+K42+K43+K44+K45+K46+K47+K48+K49+K50+K51+K52+K53+K54+K55+K56+K57+K58+K59))</f>
        <v>10.977619480650702</v>
      </c>
    </row>
    <row r="60" spans="1:17" ht="18" x14ac:dyDescent="0.25">
      <c r="A60" s="5"/>
      <c r="B60" s="12"/>
      <c r="C60" s="13"/>
      <c r="D60" s="13"/>
      <c r="E60" s="13"/>
      <c r="F60" s="13"/>
      <c r="G60" s="13"/>
      <c r="H60" s="13"/>
      <c r="I60" s="13"/>
      <c r="J60" s="13"/>
      <c r="K60" s="11">
        <f t="shared" si="6"/>
        <v>0</v>
      </c>
      <c r="L60" s="11">
        <f t="shared" si="6"/>
        <v>0</v>
      </c>
      <c r="M60" s="51" t="e">
        <f t="shared" si="7"/>
        <v>#DIV/0!</v>
      </c>
      <c r="N60" s="51" t="e">
        <f t="shared" si="10"/>
        <v>#DIV/0!</v>
      </c>
      <c r="O60" s="51" t="e">
        <f t="shared" si="8"/>
        <v>#DIV/0!</v>
      </c>
      <c r="P60" s="49">
        <f>SUM((D37+D38+D39+D40+D41+D42+D43+D44+D45+D46+D47+D48+D49+D50+D51+D52+D53+D54+D55+D56+D57+D58+D59+D60+H37+H38+H39+H40+H41+H42+H43+H44+H45+H46+H47+H48+H49+H50+H51+H52+H53+H54+H55+H56+H57+H58+H59+H60)/(C37+C38+C39+C40+C41+C42+C43+C44+C45+C46+C47+C48+C49+C50+C51+C52+C53+C54+C55+C56+C57+C58+C59+C60+G37+G38+G39+G40+G41+G42+G43+G44+G45+G46+G47+G48+G49+G50+G51+G52+G53+G54+G55+G56+G57+G58+G59+G60))</f>
        <v>10.9</v>
      </c>
      <c r="Q60" s="50">
        <f>SUM((L36+L37+L38+L39+L40+L41+L42+L43+L44+L45+L46+L47+L48+L49+L50+L51+L52+L53+L54+L55+L56+L57+L58+L59+L60)/(K36+K37+K38+K39+K40+K41+K42+K43+K44+K45+K46+K47+K48+K49+K50+K51+K52+K53+K54+K55+K56+K57+K58+K59+K60))</f>
        <v>10.977619480650702</v>
      </c>
    </row>
    <row r="61" spans="1:17" ht="18" x14ac:dyDescent="0.25">
      <c r="A61" s="5"/>
      <c r="B61" s="12"/>
      <c r="C61" s="13"/>
      <c r="D61" s="13"/>
      <c r="E61" s="13"/>
      <c r="F61" s="13"/>
      <c r="G61" s="13"/>
      <c r="H61" s="13"/>
      <c r="I61" s="13"/>
      <c r="J61" s="13"/>
      <c r="K61" s="11">
        <f t="shared" si="6"/>
        <v>0</v>
      </c>
      <c r="L61" s="11">
        <f t="shared" si="6"/>
        <v>0</v>
      </c>
      <c r="M61" s="51" t="e">
        <f t="shared" si="7"/>
        <v>#DIV/0!</v>
      </c>
      <c r="N61" s="51" t="e">
        <f t="shared" si="10"/>
        <v>#DIV/0!</v>
      </c>
      <c r="O61" s="51" t="e">
        <f t="shared" si="8"/>
        <v>#DIV/0!</v>
      </c>
      <c r="P61" s="49">
        <f>SUM((D37+D38+D39+D40+D41+D42+D43+D44+D45+D46+D47+D48+D49+D50+D51+D52+D53+D54+D55+D56+D57+D58+D59+D60+D61+H37+H38+H39+H40+H41+H42+H43+H44+H45+H46+H47+H48+H49+H50+H51+H52+H53+H54+H55+H56+H57+H58+H59+H60+H61)/(C37+C38+C39+C40+C41+C42+C43+C44+C45+C46+C47+C48+C49+C50+C51+C52+C53+C54+C55+C56+C57+C58+C59+C60+C61+G37+G38+G39+G40+G41+G42+G43+G44+G45+G46+G47+G48+G49+G50+G51+G52+G53+G54+G55+G56+G57+G58+G59+G60+G61))</f>
        <v>10.9</v>
      </c>
      <c r="Q61" s="50">
        <f>SUM((L36+L37+L38+L39+L40+L41+L42+L43+L44+L45+L46+L47+L48+L49+L50+L51+L52+L53+L54+L55+L56+L57+L58+L59+L60+L61)/(K36+K37+K38+K39+K40+K41+K42+K43+K44+K45+K46+K47+K48+K49+K50+K51+K52+K53+K54+K55+K56+K57+K58+K59+K60+K61))</f>
        <v>10.977619480650702</v>
      </c>
    </row>
    <row r="62" spans="1:17" ht="18" x14ac:dyDescent="0.25">
      <c r="A62" s="5"/>
      <c r="B62" s="15"/>
      <c r="C62" s="13"/>
      <c r="D62" s="13"/>
      <c r="E62" s="13"/>
      <c r="F62" s="13"/>
      <c r="G62" s="13"/>
      <c r="H62" s="13"/>
      <c r="I62" s="13"/>
      <c r="J62" s="13"/>
      <c r="K62" s="11">
        <f t="shared" si="6"/>
        <v>0</v>
      </c>
      <c r="L62" s="11">
        <f t="shared" si="6"/>
        <v>0</v>
      </c>
      <c r="M62" s="51" t="e">
        <f t="shared" si="7"/>
        <v>#DIV/0!</v>
      </c>
      <c r="N62" s="51" t="e">
        <f t="shared" si="10"/>
        <v>#DIV/0!</v>
      </c>
      <c r="O62" s="51" t="e">
        <f t="shared" si="8"/>
        <v>#DIV/0!</v>
      </c>
      <c r="P62" s="49">
        <f>SUM((D37+D38+D39+D40+D41+D42+D43+D44+D45+D46+D47+D48+D49+D50+D51+D52+D53+D54+D55+D56+D57+D58+D59+D60+D61+D62+H37+H38+H39+H40+H41+H42+H43+H44+H45+H46+H47+H48+H49+H50+H51+H52+H53+H54+H55+H56+H57+H58+H59+H60+H61+H62)/(C37+C38+C39+C40+C41+C42+C43+C44+C45+C46+C47+C48+C49+C50+C51+C52+C53+C54+C55+C56+C57+C58+C59+C60+C61+C62+G37+G38+G39+G40+G41+G42+G43+G44+G45+G46+G47+G48+G49+G50+G51+G52+G53+G54+G55+G56+G57+G58+G59+G60+G61+G62))</f>
        <v>10.9</v>
      </c>
      <c r="Q62" s="50">
        <f>SUM((L36+L37+L38+L39+L40+L41+L42+L43+L44+L45+L46+L47+L48+L49+L50+L51+L52+L53+L54+L55+L56+L57+L58+L59+L60+L61+L62)/(K36+K37+K38+K39+K40+K41+K42+K43+K44+K45+K46+K47+K48+K49+K50+K51+K52+K53+K54+K55+K56+K57+K58+K59+K60+K61+K62))</f>
        <v>10.977619480650702</v>
      </c>
    </row>
    <row r="63" spans="1:17" ht="18" x14ac:dyDescent="0.25">
      <c r="A63" s="5"/>
      <c r="B63" s="15"/>
      <c r="C63" s="13"/>
      <c r="D63" s="13"/>
      <c r="E63" s="13"/>
      <c r="F63" s="13"/>
      <c r="G63" s="13"/>
      <c r="H63" s="13"/>
      <c r="I63" s="13"/>
      <c r="J63" s="13"/>
      <c r="K63" s="11">
        <f t="shared" si="6"/>
        <v>0</v>
      </c>
      <c r="L63" s="11">
        <f t="shared" si="6"/>
        <v>0</v>
      </c>
      <c r="M63" s="51" t="e">
        <f t="shared" si="7"/>
        <v>#DIV/0!</v>
      </c>
      <c r="N63" s="51" t="e">
        <f t="shared" si="10"/>
        <v>#DIV/0!</v>
      </c>
      <c r="O63" s="51" t="e">
        <f t="shared" si="8"/>
        <v>#DIV/0!</v>
      </c>
      <c r="P63" s="49">
        <f>SUM((D37+D38+D39+D40+D41+D42+D43+D44+D45+D46+D47+D48+D49+D50+D51+D52+D53+D54+D55+D56+D57+D58+D59+D60+D61+D62+D63+H37+H38+H39+H40+H41+H42+H43+H44+H45+H46+H47+H48+H49+H50+H51+H52+H53+H54+H55+H56+H57+H58+H59+H60+H61+H62+H63)/(C37+C38+C39+C40+C41+C42+C43+C44+C45+C46+C47+C48+C49+C50+C51+C52+C53+C54+C55+C56+C57+C58+C59+C60+C61+C62+C63+G37+G38+G39+G40+G41+G42+G43+G44+G45+G46+G47+G48+G49+G50+G51+G52+G53+G54+G55+G56+G57+G58+G59+G60+G61+G62+G63))</f>
        <v>10.9</v>
      </c>
      <c r="Q63" s="50">
        <f>SUM((L36+L37+L38+L39+L40+L41+L42+L43+L44+L45+L46+L47+L48+L49+L50+L51+L52+L53+L54+L55+L56+L57+L58+L59+L60+L61+L62+L63)/(K36+K37+K38+K39+K40+K41+K42+K43+K44+K45+K46+K47+K48+K49+K50+K51+K52+K53+K54+K55+K56+K57+K58+K59+K60+K61+K62+K63))</f>
        <v>10.977619480650702</v>
      </c>
    </row>
    <row r="64" spans="1:17" ht="18" x14ac:dyDescent="0.25">
      <c r="A64" s="5"/>
      <c r="B64" s="8"/>
      <c r="C64" s="14"/>
      <c r="D64" s="14"/>
      <c r="E64" s="14"/>
      <c r="F64" s="14"/>
      <c r="G64" s="14"/>
      <c r="H64" s="14"/>
      <c r="I64" s="14"/>
      <c r="J64" s="14"/>
      <c r="K64" s="8"/>
      <c r="L64" s="8"/>
      <c r="M64" s="46"/>
      <c r="N64" s="46"/>
      <c r="O64" s="46"/>
      <c r="P64" s="46"/>
      <c r="Q64" s="48"/>
    </row>
    <row r="65" spans="1:17" ht="18.75" thickBot="1" x14ac:dyDescent="0.3">
      <c r="A65" s="5"/>
      <c r="B65" s="8"/>
      <c r="C65" s="14"/>
      <c r="D65" s="14"/>
      <c r="E65" s="14"/>
      <c r="F65" s="14"/>
      <c r="G65" s="14"/>
      <c r="H65" s="14"/>
      <c r="I65" s="14"/>
      <c r="J65" s="14"/>
      <c r="K65" s="8"/>
      <c r="L65" s="8"/>
      <c r="M65" s="46"/>
      <c r="N65" s="46"/>
      <c r="O65" s="46"/>
      <c r="P65" s="46"/>
      <c r="Q65" s="48"/>
    </row>
    <row r="66" spans="1:17" ht="19.5" thickTop="1" thickBot="1" x14ac:dyDescent="0.3">
      <c r="A66" s="17" t="s">
        <v>18</v>
      </c>
      <c r="B66" s="19"/>
      <c r="C66" s="70">
        <f>Q63</f>
        <v>10.977619480650702</v>
      </c>
      <c r="D66" s="20"/>
      <c r="E66" s="20">
        <f>COUNTA(E37:E63)</f>
        <v>2</v>
      </c>
      <c r="F66" s="20">
        <f t="shared" ref="F66:J66" si="11">COUNTA(F37:F63)</f>
        <v>4</v>
      </c>
      <c r="G66" s="20"/>
      <c r="H66" s="20"/>
      <c r="I66" s="20">
        <f t="shared" si="11"/>
        <v>4</v>
      </c>
      <c r="J66" s="20">
        <f t="shared" si="11"/>
        <v>2</v>
      </c>
      <c r="K66" s="68">
        <f>SUM(K36:K63)</f>
        <v>502.38578680203045</v>
      </c>
      <c r="L66" s="68">
        <f>SUM(L36:L63)</f>
        <v>5515</v>
      </c>
      <c r="M66" s="52"/>
      <c r="N66" s="52"/>
      <c r="O66" s="53"/>
      <c r="P66" s="53"/>
      <c r="Q66" s="48"/>
    </row>
    <row r="67" spans="1:17" ht="18" x14ac:dyDescent="0.25">
      <c r="A67" s="5"/>
      <c r="B67" s="28"/>
      <c r="C67" s="16"/>
      <c r="D67" s="16"/>
      <c r="E67" s="16"/>
      <c r="F67" s="16"/>
      <c r="G67" s="16"/>
      <c r="H67" s="16"/>
      <c r="I67" s="16"/>
      <c r="J67" s="16"/>
      <c r="K67" s="5"/>
      <c r="L67" s="5"/>
      <c r="M67" s="48"/>
      <c r="N67" s="48"/>
      <c r="O67" s="48"/>
      <c r="P67" s="48"/>
      <c r="Q67" s="48"/>
    </row>
    <row r="68" spans="1:17" ht="18" x14ac:dyDescent="0.25">
      <c r="A68" s="28" t="s">
        <v>87</v>
      </c>
      <c r="B68" s="28"/>
      <c r="C68" s="16"/>
      <c r="D68" s="16"/>
      <c r="E68" s="16"/>
      <c r="F68" s="16"/>
      <c r="G68" s="16"/>
      <c r="H68" s="16"/>
      <c r="I68" s="16"/>
      <c r="J68" s="16"/>
      <c r="K68" s="5"/>
      <c r="L68" s="5"/>
      <c r="M68" s="48"/>
      <c r="N68" s="48"/>
      <c r="O68" s="48"/>
      <c r="P68" s="48"/>
      <c r="Q68" s="48"/>
    </row>
    <row r="69" spans="1:17" ht="18" x14ac:dyDescent="0.25">
      <c r="A69" s="5"/>
      <c r="B69" s="9" t="s">
        <v>16</v>
      </c>
      <c r="C69" s="55">
        <f>SUM(D69/8.88)</f>
        <v>56.418918918918912</v>
      </c>
      <c r="D69" s="10">
        <v>501</v>
      </c>
      <c r="E69" s="10"/>
      <c r="F69" s="10"/>
      <c r="G69" s="10"/>
      <c r="H69" s="10"/>
      <c r="I69" s="10"/>
      <c r="J69" s="10"/>
      <c r="K69" s="56">
        <f>C69</f>
        <v>56.418918918918912</v>
      </c>
      <c r="L69" s="11">
        <v>501</v>
      </c>
      <c r="M69" s="49">
        <f>SUM(D69/C69)</f>
        <v>8.8800000000000008</v>
      </c>
      <c r="N69" s="46" t="e">
        <f>SUM(H69/G69)</f>
        <v>#DIV/0!</v>
      </c>
      <c r="O69" s="49">
        <f>SUM(L69/K69)</f>
        <v>8.8800000000000008</v>
      </c>
      <c r="P69" s="49">
        <f>SUM((D69+H69)/(C69+G69))</f>
        <v>8.8800000000000008</v>
      </c>
      <c r="Q69" s="50">
        <f>SUM(L69/K69)</f>
        <v>8.8800000000000008</v>
      </c>
    </row>
    <row r="70" spans="1:17" ht="18" x14ac:dyDescent="0.25">
      <c r="A70" s="5"/>
      <c r="B70" s="12">
        <v>46282</v>
      </c>
      <c r="C70" s="13">
        <v>81</v>
      </c>
      <c r="D70" s="13">
        <v>501</v>
      </c>
      <c r="E70" s="13" t="s">
        <v>17</v>
      </c>
      <c r="F70" s="13"/>
      <c r="G70" s="13">
        <v>38</v>
      </c>
      <c r="H70" s="13">
        <v>301</v>
      </c>
      <c r="I70" s="13" t="s">
        <v>17</v>
      </c>
      <c r="J70" s="13"/>
      <c r="K70" s="11">
        <f>SUM(C70+G70)</f>
        <v>119</v>
      </c>
      <c r="L70" s="11">
        <f>SUM(D70+H70)</f>
        <v>802</v>
      </c>
      <c r="M70" s="51">
        <f>SUM(D70/C70)</f>
        <v>6.1851851851851851</v>
      </c>
      <c r="N70" s="51">
        <f>SUM(H70/G70)</f>
        <v>7.9210526315789478</v>
      </c>
      <c r="O70" s="51">
        <f>SUM(L70/K70)</f>
        <v>6.7394957983193278</v>
      </c>
      <c r="P70" s="49">
        <f>SUM((D70+H70)/(C70+G70))</f>
        <v>6.7394957983193278</v>
      </c>
      <c r="Q70" s="50">
        <f>SUM((L69+L70)/(K69+K70))</f>
        <v>7.4279331330405984</v>
      </c>
    </row>
    <row r="71" spans="1:17" ht="18" x14ac:dyDescent="0.25">
      <c r="A71" s="5"/>
      <c r="B71" s="12">
        <f>SUM(B70+7)</f>
        <v>46289</v>
      </c>
      <c r="C71" s="13">
        <v>25</v>
      </c>
      <c r="D71" s="13">
        <v>501</v>
      </c>
      <c r="E71" s="13" t="s">
        <v>17</v>
      </c>
      <c r="F71" s="13"/>
      <c r="G71" s="13">
        <v>36</v>
      </c>
      <c r="H71" s="13">
        <v>297</v>
      </c>
      <c r="I71" s="13"/>
      <c r="J71" s="13" t="s">
        <v>17</v>
      </c>
      <c r="K71" s="11">
        <f t="shared" ref="K71:L96" si="12">SUM(C71+G71)</f>
        <v>61</v>
      </c>
      <c r="L71" s="11">
        <f t="shared" si="12"/>
        <v>798</v>
      </c>
      <c r="M71" s="51">
        <f t="shared" ref="M71:M96" si="13">SUM(D71/C71)</f>
        <v>20.04</v>
      </c>
      <c r="N71" s="51">
        <f>SUM(H71/G71)</f>
        <v>8.25</v>
      </c>
      <c r="O71" s="51">
        <f t="shared" ref="O71:O96" si="14">SUM(L71/K71)</f>
        <v>13.081967213114755</v>
      </c>
      <c r="P71" s="49">
        <f>SUM((D70+D71+H70+H71)/(C70+C71+G70+G71))</f>
        <v>8.8888888888888893</v>
      </c>
      <c r="Q71" s="50">
        <f>SUM((L69+L70+L71)/(K69+K70+K71))</f>
        <v>8.8867676478994007</v>
      </c>
    </row>
    <row r="72" spans="1:17" ht="18" x14ac:dyDescent="0.25">
      <c r="A72" s="5"/>
      <c r="B72" s="12">
        <f t="shared" ref="B72:B87" si="15">SUM(B71+7)</f>
        <v>46296</v>
      </c>
      <c r="C72" s="13">
        <v>51</v>
      </c>
      <c r="D72" s="13">
        <v>495</v>
      </c>
      <c r="E72" s="13"/>
      <c r="F72" s="13" t="s">
        <v>17</v>
      </c>
      <c r="G72" s="13">
        <v>61</v>
      </c>
      <c r="H72" s="13">
        <v>301</v>
      </c>
      <c r="I72" s="13" t="s">
        <v>17</v>
      </c>
      <c r="J72" s="13"/>
      <c r="K72" s="11">
        <f t="shared" si="12"/>
        <v>112</v>
      </c>
      <c r="L72" s="11">
        <f t="shared" si="12"/>
        <v>796</v>
      </c>
      <c r="M72" s="51">
        <f t="shared" si="13"/>
        <v>9.7058823529411757</v>
      </c>
      <c r="N72" s="51">
        <f t="shared" ref="N72:N96" si="16">SUM(H72/G72)</f>
        <v>4.9344262295081966</v>
      </c>
      <c r="O72" s="51">
        <f t="shared" si="14"/>
        <v>7.1071428571428568</v>
      </c>
      <c r="P72" s="49">
        <f>SUM((D70+D71+D72+H70+H71+H72)/(C70+C71+C72+G70+G71+G72))</f>
        <v>8.205479452054794</v>
      </c>
      <c r="Q72" s="50">
        <f>SUM((L69+L70+L71+L72)/(K69+K70+K71+K72))</f>
        <v>8.3147034867936238</v>
      </c>
    </row>
    <row r="73" spans="1:17" ht="18" x14ac:dyDescent="0.25">
      <c r="A73" s="5"/>
      <c r="B73" s="12">
        <f t="shared" si="15"/>
        <v>46303</v>
      </c>
      <c r="C73" s="13">
        <v>45</v>
      </c>
      <c r="D73" s="13">
        <v>475</v>
      </c>
      <c r="E73" s="13"/>
      <c r="F73" s="13" t="s">
        <v>17</v>
      </c>
      <c r="G73" s="13">
        <v>30</v>
      </c>
      <c r="H73" s="13">
        <v>192</v>
      </c>
      <c r="I73" s="13"/>
      <c r="J73" s="13" t="s">
        <v>17</v>
      </c>
      <c r="K73" s="11">
        <f t="shared" si="12"/>
        <v>75</v>
      </c>
      <c r="L73" s="11">
        <f t="shared" si="12"/>
        <v>667</v>
      </c>
      <c r="M73" s="51">
        <f t="shared" si="13"/>
        <v>10.555555555555555</v>
      </c>
      <c r="N73" s="51">
        <f t="shared" si="16"/>
        <v>6.4</v>
      </c>
      <c r="O73" s="51">
        <f t="shared" si="14"/>
        <v>8.8933333333333326</v>
      </c>
      <c r="P73" s="49">
        <f>SUM((D70+D71+D72+D73+H70+H71+H72+H73)/(C70+C71+C72+C73+G70+G71+G72+G73))</f>
        <v>8.3460490463215251</v>
      </c>
      <c r="Q73" s="50">
        <f>SUM((L69+L70+L71+L72+L73)/(K69+K70+K71+K72+K73))</f>
        <v>8.4171959276162518</v>
      </c>
    </row>
    <row r="74" spans="1:17" ht="18" x14ac:dyDescent="0.25">
      <c r="A74" s="5"/>
      <c r="B74" s="12">
        <f t="shared" si="15"/>
        <v>46310</v>
      </c>
      <c r="C74" s="13">
        <v>35</v>
      </c>
      <c r="D74" s="13">
        <v>501</v>
      </c>
      <c r="E74" s="13" t="s">
        <v>17</v>
      </c>
      <c r="F74" s="13"/>
      <c r="G74" s="13">
        <v>32</v>
      </c>
      <c r="H74" s="13">
        <v>301</v>
      </c>
      <c r="I74" s="13" t="s">
        <v>17</v>
      </c>
      <c r="J74" s="13"/>
      <c r="K74" s="11">
        <f t="shared" si="12"/>
        <v>67</v>
      </c>
      <c r="L74" s="11">
        <f t="shared" si="12"/>
        <v>802</v>
      </c>
      <c r="M74" s="51">
        <f t="shared" si="13"/>
        <v>14.314285714285715</v>
      </c>
      <c r="N74" s="51">
        <f t="shared" si="16"/>
        <v>9.40625</v>
      </c>
      <c r="O74" s="51">
        <f t="shared" si="14"/>
        <v>11.970149253731343</v>
      </c>
      <c r="P74" s="49">
        <f>SUM((D70+D71+D72+D73+D74+H70+H71+H72+H73+H74)/(C70+C71+C72+C73+C74+G70+G71+G72+G73+G74))</f>
        <v>8.9055299539170498</v>
      </c>
      <c r="Q74" s="50">
        <f>SUM((L69+L70+L71+L72+L73+L74)/(K69+K70+K71+K72+K73+K74))</f>
        <v>8.9025929293764303</v>
      </c>
    </row>
    <row r="75" spans="1:17" ht="18" x14ac:dyDescent="0.25">
      <c r="A75" s="5"/>
      <c r="B75" s="12">
        <f t="shared" si="15"/>
        <v>46317</v>
      </c>
      <c r="C75" s="13">
        <v>42</v>
      </c>
      <c r="D75" s="13">
        <v>521</v>
      </c>
      <c r="E75" s="13" t="s">
        <v>17</v>
      </c>
      <c r="F75" s="13"/>
      <c r="G75" s="13">
        <v>27</v>
      </c>
      <c r="H75" s="13">
        <v>283</v>
      </c>
      <c r="I75" s="13"/>
      <c r="J75" s="13" t="s">
        <v>17</v>
      </c>
      <c r="K75" s="11">
        <f t="shared" si="12"/>
        <v>69</v>
      </c>
      <c r="L75" s="11">
        <f t="shared" si="12"/>
        <v>804</v>
      </c>
      <c r="M75" s="51">
        <f t="shared" si="13"/>
        <v>12.404761904761905</v>
      </c>
      <c r="N75" s="51">
        <f t="shared" si="16"/>
        <v>10.481481481481481</v>
      </c>
      <c r="O75" s="51">
        <f t="shared" si="14"/>
        <v>11.652173913043478</v>
      </c>
      <c r="P75" s="49">
        <f>SUM((D70+D71+D72+D73+D74+D75+H70+H71+H72+H73+H74+H75)/(C70+C71+C72+C73+C74+C75+G70+G71+G72+G73+G74+G75))</f>
        <v>9.2823061630218682</v>
      </c>
      <c r="Q75" s="50">
        <f>SUM((L69+L70+L71+L72+L73+L74+L75)/(K69+K70+K71+K72+K73+K74+K75))</f>
        <v>9.2417324926927069</v>
      </c>
    </row>
    <row r="76" spans="1:17" ht="18" x14ac:dyDescent="0.25">
      <c r="A76" s="5"/>
      <c r="B76" s="12">
        <f t="shared" si="15"/>
        <v>46324</v>
      </c>
      <c r="C76" s="13"/>
      <c r="D76" s="13"/>
      <c r="E76" s="13"/>
      <c r="F76" s="13"/>
      <c r="G76" s="13"/>
      <c r="H76" s="13"/>
      <c r="I76" s="13"/>
      <c r="J76" s="13"/>
      <c r="K76" s="11">
        <f t="shared" si="12"/>
        <v>0</v>
      </c>
      <c r="L76" s="11">
        <f t="shared" si="12"/>
        <v>0</v>
      </c>
      <c r="M76" s="51" t="e">
        <f t="shared" si="13"/>
        <v>#DIV/0!</v>
      </c>
      <c r="N76" s="51" t="e">
        <f t="shared" si="16"/>
        <v>#DIV/0!</v>
      </c>
      <c r="O76" s="51" t="e">
        <f t="shared" si="14"/>
        <v>#DIV/0!</v>
      </c>
      <c r="P76" s="49">
        <f>SUM((D70+D71+D72+D73+D74+D75+D76+H70+H71+H72+H73+H74+H75+H76)/(C70+C71+C72+C73+C74+C75+C76+G70+G71+G72+G73+G74+G75+G76))</f>
        <v>9.2823061630218682</v>
      </c>
      <c r="Q76" s="50">
        <f>SUM((L69+L70+L71+L72+L73+L74+L75+L76)/(K69+K70+K71+K72+K73+K74+K75+K76))</f>
        <v>9.2417324926927069</v>
      </c>
    </row>
    <row r="77" spans="1:17" ht="18" x14ac:dyDescent="0.25">
      <c r="A77" s="5"/>
      <c r="B77" s="12">
        <f t="shared" si="15"/>
        <v>46331</v>
      </c>
      <c r="C77" s="13"/>
      <c r="D77" s="13"/>
      <c r="E77" s="13"/>
      <c r="F77" s="13"/>
      <c r="G77" s="13"/>
      <c r="H77" s="13"/>
      <c r="I77" s="13"/>
      <c r="J77" s="13"/>
      <c r="K77" s="11">
        <f t="shared" si="12"/>
        <v>0</v>
      </c>
      <c r="L77" s="11">
        <f t="shared" si="12"/>
        <v>0</v>
      </c>
      <c r="M77" s="51" t="e">
        <f t="shared" si="13"/>
        <v>#DIV/0!</v>
      </c>
      <c r="N77" s="51" t="e">
        <f t="shared" si="16"/>
        <v>#DIV/0!</v>
      </c>
      <c r="O77" s="51" t="e">
        <f t="shared" si="14"/>
        <v>#DIV/0!</v>
      </c>
      <c r="P77" s="49">
        <f>SUM((D70+D71+D72+D73+D74+D75+D76+D77+H70+H71+H72+H73+H74+H75+H76+H77)/(C70+C71+C72+C73+C74+C75+C76+C77+G70+G71+G72+G73+G74+G75+G76+G77))</f>
        <v>9.2823061630218682</v>
      </c>
      <c r="Q77" s="50">
        <f>SUM((L69+L70+L71+L72+L73+L74+L75+L76+L77)/(K69+K70+K71+K72+K73+K74+K75+K76+K77))</f>
        <v>9.2417324926927069</v>
      </c>
    </row>
    <row r="78" spans="1:17" ht="18" x14ac:dyDescent="0.25">
      <c r="A78" s="5"/>
      <c r="B78" s="12">
        <f t="shared" si="15"/>
        <v>46338</v>
      </c>
      <c r="C78" s="13"/>
      <c r="D78" s="13"/>
      <c r="E78" s="13"/>
      <c r="F78" s="13"/>
      <c r="G78" s="13"/>
      <c r="H78" s="13"/>
      <c r="I78" s="13"/>
      <c r="J78" s="13"/>
      <c r="K78" s="11">
        <f t="shared" si="12"/>
        <v>0</v>
      </c>
      <c r="L78" s="11">
        <f t="shared" si="12"/>
        <v>0</v>
      </c>
      <c r="M78" s="51" t="e">
        <f t="shared" si="13"/>
        <v>#DIV/0!</v>
      </c>
      <c r="N78" s="51" t="e">
        <f t="shared" si="16"/>
        <v>#DIV/0!</v>
      </c>
      <c r="O78" s="51" t="e">
        <f t="shared" si="14"/>
        <v>#DIV/0!</v>
      </c>
      <c r="P78" s="49">
        <f>SUM((D70+D71+D72+D73+D74+D75+D76+D77+D78+H70+H71+H72+H73+H74+H75+H76+H77+H78)/(C70+C71+C72+C73+C74+C75+C76+C77+C78+G70+G71+G72+G73+G74+G75+G76+G77+G78))</f>
        <v>9.2823061630218682</v>
      </c>
      <c r="Q78" s="50">
        <f>SUM((L69+L70+L71+L72+L73+L74+L75+L76+L77+L78)/(K69+K70+K71+K72+K73+K74+K75+K76+K77+K78))</f>
        <v>9.2417324926927069</v>
      </c>
    </row>
    <row r="79" spans="1:17" ht="18" x14ac:dyDescent="0.25">
      <c r="A79" s="5"/>
      <c r="B79" s="12">
        <f t="shared" si="15"/>
        <v>46345</v>
      </c>
      <c r="C79" s="13"/>
      <c r="D79" s="13"/>
      <c r="E79" s="13"/>
      <c r="F79" s="13"/>
      <c r="G79" s="13"/>
      <c r="H79" s="13"/>
      <c r="I79" s="13"/>
      <c r="J79" s="13"/>
      <c r="K79" s="11">
        <f t="shared" si="12"/>
        <v>0</v>
      </c>
      <c r="L79" s="11">
        <f t="shared" si="12"/>
        <v>0</v>
      </c>
      <c r="M79" s="51" t="e">
        <f t="shared" si="13"/>
        <v>#DIV/0!</v>
      </c>
      <c r="N79" s="51" t="e">
        <f t="shared" si="16"/>
        <v>#DIV/0!</v>
      </c>
      <c r="O79" s="51" t="e">
        <f t="shared" si="14"/>
        <v>#DIV/0!</v>
      </c>
      <c r="P79" s="49">
        <f>SUM((D70+D71+D72+D73+D74+D75+D76+D77+D78+D79+H70+H71+H72+H73+H74+H75+H76+H77+H78+H79)/(C70+C71+C72+C73+C74+C75+C76+C77+C78+C79+G70+G71+G72+G73+G74+G75+G76+G77+G78+G79))</f>
        <v>9.2823061630218682</v>
      </c>
      <c r="Q79" s="50">
        <f>SUM((L69+L70+L71+L72+L73+L74+L75+L76+L77+L78+L79)/(K69+K70+K71+K72+K73+K74+K75+K76+K77+K78+K79))</f>
        <v>9.2417324926927069</v>
      </c>
    </row>
    <row r="80" spans="1:17" ht="18" x14ac:dyDescent="0.25">
      <c r="A80" s="5"/>
      <c r="B80" s="12">
        <f t="shared" si="15"/>
        <v>46352</v>
      </c>
      <c r="C80" s="13"/>
      <c r="D80" s="13"/>
      <c r="E80" s="13"/>
      <c r="F80" s="13"/>
      <c r="G80" s="13"/>
      <c r="H80" s="13"/>
      <c r="I80" s="13"/>
      <c r="J80" s="13"/>
      <c r="K80" s="11">
        <f t="shared" si="12"/>
        <v>0</v>
      </c>
      <c r="L80" s="11">
        <f t="shared" si="12"/>
        <v>0</v>
      </c>
      <c r="M80" s="51" t="e">
        <f t="shared" si="13"/>
        <v>#DIV/0!</v>
      </c>
      <c r="N80" s="51" t="e">
        <f t="shared" si="16"/>
        <v>#DIV/0!</v>
      </c>
      <c r="O80" s="51" t="e">
        <f t="shared" si="14"/>
        <v>#DIV/0!</v>
      </c>
      <c r="P80" s="49">
        <f>SUM((D70+D71+D72+D73+D74+D75+D76+D77+D78+D79+D80+H70+H71+H72+H73+H74+H75+H76+H77+H78+H79+H80)/(C70+C71+C72+C73+C74+C75+C76+C77+C78+C79+C80+G70+G71+G72+G73+G74+G75+G76+G77+G78+G79+G80))</f>
        <v>9.2823061630218682</v>
      </c>
      <c r="Q80" s="50">
        <f>SUM((L69+L70+L71+L72+L73+L74+L75+L76+L77+L78+L79+L80)/(K69+K70+K71+K72+K73+K74+K75+K76+K77+K78+K79+K80))</f>
        <v>9.2417324926927069</v>
      </c>
    </row>
    <row r="81" spans="1:17" ht="18" x14ac:dyDescent="0.25">
      <c r="A81" s="5"/>
      <c r="B81" s="12">
        <f t="shared" si="15"/>
        <v>46359</v>
      </c>
      <c r="C81" s="13"/>
      <c r="D81" s="13"/>
      <c r="E81" s="13"/>
      <c r="F81" s="13"/>
      <c r="G81" s="13"/>
      <c r="H81" s="13"/>
      <c r="I81" s="13"/>
      <c r="J81" s="13"/>
      <c r="K81" s="11">
        <f t="shared" si="12"/>
        <v>0</v>
      </c>
      <c r="L81" s="11">
        <f t="shared" si="12"/>
        <v>0</v>
      </c>
      <c r="M81" s="51" t="e">
        <f t="shared" si="13"/>
        <v>#DIV/0!</v>
      </c>
      <c r="N81" s="51" t="e">
        <f t="shared" si="16"/>
        <v>#DIV/0!</v>
      </c>
      <c r="O81" s="51" t="e">
        <f t="shared" si="14"/>
        <v>#DIV/0!</v>
      </c>
      <c r="P81" s="49">
        <f>SUM((D70+D71+D72+D73+D74+D75+D76+D77+D78+D79+D80+D81+H70+H71+H72+H73+H74+H75+H76+H77+H78+H79+H80+H81)/(C70+C71+C72+C73+C74+C75+C76+C77+C78+C79+C80+C81+G70+G71+G72+G73+G74+G75+G76+G77+G78+G79+G80+G81))</f>
        <v>9.2823061630218682</v>
      </c>
      <c r="Q81" s="50">
        <f>SUM((L69+L70+L71+L72+L73+L74+L75+L76+L77+L78+L79+L80+L81)/(K69+K70+K71+K72+K73+K74+K75+K76+K77+K78+K79+K80+K81))</f>
        <v>9.2417324926927069</v>
      </c>
    </row>
    <row r="82" spans="1:17" ht="18" x14ac:dyDescent="0.25">
      <c r="A82" s="5"/>
      <c r="B82" s="12">
        <f t="shared" si="15"/>
        <v>46366</v>
      </c>
      <c r="C82" s="13"/>
      <c r="D82" s="13"/>
      <c r="E82" s="13"/>
      <c r="F82" s="13"/>
      <c r="G82" s="13"/>
      <c r="H82" s="13"/>
      <c r="I82" s="13"/>
      <c r="J82" s="13"/>
      <c r="K82" s="11">
        <f t="shared" si="12"/>
        <v>0</v>
      </c>
      <c r="L82" s="11">
        <f t="shared" si="12"/>
        <v>0</v>
      </c>
      <c r="M82" s="51" t="e">
        <f t="shared" si="13"/>
        <v>#DIV/0!</v>
      </c>
      <c r="N82" s="51" t="e">
        <f t="shared" si="16"/>
        <v>#DIV/0!</v>
      </c>
      <c r="O82" s="51" t="e">
        <f t="shared" si="14"/>
        <v>#DIV/0!</v>
      </c>
      <c r="P82" s="49">
        <f>SUM((D70+D71+D72+D73+D74+D75+D76+D77+D78+D79+D80+D81+D82+H70+H71+H72+H73+H74+H75+H76+H77+H78+H79+H80+H81+H82)/(C70+C71+C72+C73+C74+C75+C76+C77+C78+C79+C80+C81+C82+G70+G71+G72+G73+G74+G75+G76+G77+G78+G79+G80+G81+G82))</f>
        <v>9.2823061630218682</v>
      </c>
      <c r="Q82" s="50">
        <f>SUM((L69+L70+L71+L72+L73+L74+L75+L76+L77+L78+L79+L80+L81+L82)/(K69+K70+K71+K72+K73+K74+K75+K76+K77+K78+K79+K80+K81+K82))</f>
        <v>9.2417324926927069</v>
      </c>
    </row>
    <row r="83" spans="1:17" ht="18" x14ac:dyDescent="0.25">
      <c r="A83" s="5"/>
      <c r="B83" s="12">
        <f t="shared" si="15"/>
        <v>46373</v>
      </c>
      <c r="C83" s="13"/>
      <c r="D83" s="13"/>
      <c r="E83" s="13"/>
      <c r="F83" s="13"/>
      <c r="G83" s="13"/>
      <c r="H83" s="13"/>
      <c r="I83" s="13"/>
      <c r="J83" s="13"/>
      <c r="K83" s="11">
        <f t="shared" si="12"/>
        <v>0</v>
      </c>
      <c r="L83" s="11">
        <f t="shared" si="12"/>
        <v>0</v>
      </c>
      <c r="M83" s="51" t="e">
        <f t="shared" si="13"/>
        <v>#DIV/0!</v>
      </c>
      <c r="N83" s="51" t="e">
        <f t="shared" si="16"/>
        <v>#DIV/0!</v>
      </c>
      <c r="O83" s="51" t="e">
        <f t="shared" si="14"/>
        <v>#DIV/0!</v>
      </c>
      <c r="P83" s="49">
        <f>SUM((D70+D71+D72+D73+D74+D75+D76+D77+D78+D79+D80+D81+D82+D83+H70+H71+H72+H73+H74+H75+H76+H77+H78+H79+H80+H81+H82+H83)/(C70+C71+C72+C73+C74+C75+C76+C77+C78+C79+C80+C81+C82+C83+G70+G71+G72+G73+G74+G75+G76+G77+G78+G79+G80+G81+G82+G83))</f>
        <v>9.2823061630218682</v>
      </c>
      <c r="Q83" s="50">
        <f>SUM((L69+L70+L71+L72+L73+L74+L75+L76+L77+L78+L79+L80+L81+L82+L83)/(K69+K70+K71+K72+K73+K74+K75+K76+K77+K78+K79+K80+K81+K82+K83))</f>
        <v>9.2417324926927069</v>
      </c>
    </row>
    <row r="84" spans="1:17" ht="18" x14ac:dyDescent="0.25">
      <c r="A84" s="5"/>
      <c r="B84" s="12">
        <f t="shared" si="15"/>
        <v>46380</v>
      </c>
      <c r="C84" s="13"/>
      <c r="D84" s="13"/>
      <c r="E84" s="13"/>
      <c r="F84" s="13"/>
      <c r="G84" s="13"/>
      <c r="H84" s="13"/>
      <c r="I84" s="13"/>
      <c r="J84" s="13"/>
      <c r="K84" s="11">
        <f t="shared" si="12"/>
        <v>0</v>
      </c>
      <c r="L84" s="11">
        <f t="shared" si="12"/>
        <v>0</v>
      </c>
      <c r="M84" s="51" t="e">
        <f t="shared" si="13"/>
        <v>#DIV/0!</v>
      </c>
      <c r="N84" s="51" t="e">
        <f t="shared" si="16"/>
        <v>#DIV/0!</v>
      </c>
      <c r="O84" s="51" t="e">
        <f t="shared" si="14"/>
        <v>#DIV/0!</v>
      </c>
      <c r="P84" s="49">
        <f>SUM((D70+D71+D72+D73+D74+D75+D76+D77+D78+D79+D80+D81+D82+D83+D84+H70+H71+H72+H73+H74+H75+H76+H77+H78+H79+H80+H81+H82+H83+H84)/(C70+C71+C72+C73+C74+C75+C76+C77+C78+C79+C80+C81+C82+C83+C84+G70+G71+G72+G73+G74+G75+G76+G77+G78+G79+G80+G81+G82+G83+G84))</f>
        <v>9.2823061630218682</v>
      </c>
      <c r="Q84" s="50">
        <f>SUM((L69+L70+L71+L72+L73+L74+L75+L76+L77+L78+L79+L80+L81+L82+L83+L84)/(K69+K70+K71+K72+K73+K74+K75+K76+K77+K78+K79+K80+K81+K82+K83+K84))</f>
        <v>9.2417324926927069</v>
      </c>
    </row>
    <row r="85" spans="1:17" ht="18" x14ac:dyDescent="0.25">
      <c r="A85" s="5"/>
      <c r="B85" s="12">
        <f t="shared" si="15"/>
        <v>46387</v>
      </c>
      <c r="C85" s="13"/>
      <c r="D85" s="13"/>
      <c r="E85" s="13"/>
      <c r="F85" s="13"/>
      <c r="G85" s="13"/>
      <c r="H85" s="13"/>
      <c r="I85" s="13"/>
      <c r="J85" s="13"/>
      <c r="K85" s="11">
        <f t="shared" si="12"/>
        <v>0</v>
      </c>
      <c r="L85" s="11">
        <f t="shared" si="12"/>
        <v>0</v>
      </c>
      <c r="M85" s="51" t="e">
        <f t="shared" si="13"/>
        <v>#DIV/0!</v>
      </c>
      <c r="N85" s="51" t="e">
        <f t="shared" si="16"/>
        <v>#DIV/0!</v>
      </c>
      <c r="O85" s="51" t="e">
        <f t="shared" si="14"/>
        <v>#DIV/0!</v>
      </c>
      <c r="P85" s="49">
        <f>SUM((D70+D71+D72+D73+D74+D75+D76+D77+D78+D79+D80+D81+D82+D83+D84+D85+H70+H71+H72+H73+H74+H75+H76+H77+H78+H79+H80+H81+H82+H83+H84+H85)/(C70+C71+C72+C73+C74+C75+C76+C77+C78+C79+C80+C81+C82+C83+C84+C85+G70+G71+G72+G73+G74+G75+G76+G77+G78+G79+G80+G81+G82+G83+G84+G85))</f>
        <v>9.2823061630218682</v>
      </c>
      <c r="Q85" s="50">
        <f>SUM((L69+L70+L71+L72+L73+L74+L75+L76+L77+L78+L79+L80+L81+L82+L83+L84+L85)/(K69+K70+K71+K72+K73+K74+K75+K76+K77+K78+K79+K80+K81+K82+K83+K84+K85))</f>
        <v>9.2417324926927069</v>
      </c>
    </row>
    <row r="86" spans="1:17" ht="18" x14ac:dyDescent="0.25">
      <c r="A86" s="5"/>
      <c r="B86" s="12">
        <f t="shared" si="15"/>
        <v>46394</v>
      </c>
      <c r="C86" s="13"/>
      <c r="D86" s="13"/>
      <c r="E86" s="13"/>
      <c r="F86" s="13"/>
      <c r="G86" s="13"/>
      <c r="H86" s="13"/>
      <c r="I86" s="13"/>
      <c r="J86" s="13"/>
      <c r="K86" s="11">
        <f t="shared" si="12"/>
        <v>0</v>
      </c>
      <c r="L86" s="11">
        <f t="shared" si="12"/>
        <v>0</v>
      </c>
      <c r="M86" s="51" t="e">
        <f t="shared" si="13"/>
        <v>#DIV/0!</v>
      </c>
      <c r="N86" s="51" t="e">
        <f t="shared" si="16"/>
        <v>#DIV/0!</v>
      </c>
      <c r="O86" s="51" t="e">
        <f t="shared" si="14"/>
        <v>#DIV/0!</v>
      </c>
      <c r="P86" s="49">
        <f>SUM((D70+D71+D72+D73+D74+D75+D76+D77+D78+D79+D80+D81+D82+D83+D84+D85+D86+H70+H71+H72+H73+H74+H75+H76+H77+H78+H79+H80+H81+H82+H83+H84+H85+H86)/(C70+C71+C72+C73+C74+C75+C76+C77+C78+C79+C80+C81+C82+C83+C84+C85+C86+G70+G71+G72+G73+G74+G75+G76+G77+G78+G79+G80+G81+G82+G83+G84+G85+G86))</f>
        <v>9.2823061630218682</v>
      </c>
      <c r="Q86" s="50">
        <f>SUM((L69+L70+L71+L72+L73+L74+L75+L76+L77+L78+L79+L80+L81+L82+L83+L84+L85+L86)/(K69+K70+K71+K72+K73+K74+K75+K76+K77+K78+K79+K80+K81+K82+K83+K84+K85+K86))</f>
        <v>9.2417324926927069</v>
      </c>
    </row>
    <row r="87" spans="1:17" ht="18" x14ac:dyDescent="0.25">
      <c r="A87" s="5"/>
      <c r="B87" s="12">
        <f t="shared" si="15"/>
        <v>46401</v>
      </c>
      <c r="C87" s="13"/>
      <c r="D87" s="13"/>
      <c r="E87" s="13"/>
      <c r="F87" s="13"/>
      <c r="G87" s="13"/>
      <c r="H87" s="13"/>
      <c r="I87" s="13"/>
      <c r="J87" s="13"/>
      <c r="K87" s="11">
        <f t="shared" si="12"/>
        <v>0</v>
      </c>
      <c r="L87" s="11">
        <f t="shared" si="12"/>
        <v>0</v>
      </c>
      <c r="M87" s="51" t="e">
        <f t="shared" si="13"/>
        <v>#DIV/0!</v>
      </c>
      <c r="N87" s="51" t="e">
        <f t="shared" si="16"/>
        <v>#DIV/0!</v>
      </c>
      <c r="O87" s="51" t="e">
        <f t="shared" si="14"/>
        <v>#DIV/0!</v>
      </c>
      <c r="P87" s="49">
        <f>SUM((D70+D71+D72+D73+D74+D75+D76+D77+D78+D79+D80+D81+D82+D83+D84+D85+D86+D87+H70+H71+H72+H73+H74+H75+H76+H77+H78+H79+H80+H81+H82+H83+H84+H85+H86+H87)/(C70+C71+C72+C73+C74+C75+C76+C77+C78+C79+C80+C81+C82+C83+C84+C85+C86+C87+G70+G71+G72+G73+G74+G75+G76+G77+G78+G79+G80+G81+G82+G83+G84+G85+G86+G87))</f>
        <v>9.2823061630218682</v>
      </c>
      <c r="Q87" s="50">
        <f>SUM((L69+L70+L71+L72+L73+L74+L75+L76+L77+L78+L79+L80+L81+L82+L83+L84+L85+L86+L87)/(K69+K70+K71+K72+K73+K74+K75+K76+K77+K78+K79+K80+K81+K82+K83+K84+K85+K86+K87))</f>
        <v>9.2417324926927069</v>
      </c>
    </row>
    <row r="88" spans="1:17" ht="18" x14ac:dyDescent="0.25">
      <c r="A88" s="5"/>
      <c r="B88" s="12">
        <f>SUM(B87+7)</f>
        <v>46408</v>
      </c>
      <c r="C88" s="13"/>
      <c r="D88" s="13"/>
      <c r="E88" s="13"/>
      <c r="F88" s="13"/>
      <c r="G88" s="13"/>
      <c r="H88" s="13"/>
      <c r="I88" s="13"/>
      <c r="J88" s="13"/>
      <c r="K88" s="11">
        <f t="shared" si="12"/>
        <v>0</v>
      </c>
      <c r="L88" s="11">
        <f t="shared" si="12"/>
        <v>0</v>
      </c>
      <c r="M88" s="51" t="e">
        <f t="shared" si="13"/>
        <v>#DIV/0!</v>
      </c>
      <c r="N88" s="51" t="e">
        <f t="shared" si="16"/>
        <v>#DIV/0!</v>
      </c>
      <c r="O88" s="51" t="e">
        <f t="shared" si="14"/>
        <v>#DIV/0!</v>
      </c>
      <c r="P88" s="49">
        <f>SUM((D70+D71+D72+D73+D74+D75+D76+D77+D78+D79+D80+D81+D82+D83+D84+D85+D86+D87+D88+H70+H71+H72+H73+H74+H75+H76+H77+H78+H79+H80+H81+H82+H83+H84+H85+H86+H87+H88)/(C70+C71+C72+C73+C74+C75+C76+C77+C78+C79+C80+C81+C82+C83+C84+C85+C86+C87+C88+G70+G71+G72+G73+G74+G75+G76+G77+G78+G79+G80+G81+G82+G83+G84+G85+G86+G87+G88))</f>
        <v>9.2823061630218682</v>
      </c>
      <c r="Q88" s="50">
        <f>SUM((L69+L70+L71+L72+L73+L74+L75+L76+L77+L78+L79+L80+L81+L82+L83+L84+L85+L86+L87+L88)/(K69+K70+K71+K72+K73+K74+K75+K76+K77+K78+K79+K80+K81+K82+K83+K84+K85+K86+K87+K88))</f>
        <v>9.2417324926927069</v>
      </c>
    </row>
    <row r="89" spans="1:17" ht="18" x14ac:dyDescent="0.25">
      <c r="A89" s="5"/>
      <c r="B89" s="12">
        <f>SUM(B88+7)</f>
        <v>46415</v>
      </c>
      <c r="C89" s="13"/>
      <c r="D89" s="13"/>
      <c r="E89" s="13"/>
      <c r="F89" s="13"/>
      <c r="G89" s="13"/>
      <c r="H89" s="13"/>
      <c r="I89" s="13"/>
      <c r="J89" s="13"/>
      <c r="K89" s="11">
        <f t="shared" si="12"/>
        <v>0</v>
      </c>
      <c r="L89" s="11">
        <f t="shared" si="12"/>
        <v>0</v>
      </c>
      <c r="M89" s="51" t="e">
        <f t="shared" si="13"/>
        <v>#DIV/0!</v>
      </c>
      <c r="N89" s="51" t="e">
        <f t="shared" si="16"/>
        <v>#DIV/0!</v>
      </c>
      <c r="O89" s="51" t="e">
        <f t="shared" si="14"/>
        <v>#DIV/0!</v>
      </c>
      <c r="P89" s="49">
        <f>SUM((D70+D71+D72+D73+D74+D75+D76+D77+D78+D79+D80+D81+D82+D83+D84+D85+D86+D87+D88+D89+H70+H71+H72+H73+H74+H75+H76+H77+H78+H79+H80+H81+H82+H83+H84+H85+H86+H87+H88+H89)/(C70+C71+C72+C73+C74+C75+C76+C77+C78+C79+C80+C81+C82+C83+C84+C85+C86+C87+C88+C89+G70+G71+G72+G73+G74+G75+G76+G77+G78+G79+G80+G81+G82+G83+G84+G85+G86+G87+G88+G89))</f>
        <v>9.2823061630218682</v>
      </c>
      <c r="Q89" s="50">
        <f>SUM((L69+L70+L71+L72+L73+L74+L75+L76+L77+L78+L79+L80+L81+L82+L83+L84+L85+L86+L87+L88+L89)/(K69+K70+K71+K72+K73+K74+K75+K76+K77+K78+K79+K80+K81+K82+K83+K84+K85+K86+K87+K88+K89))</f>
        <v>9.2417324926927069</v>
      </c>
    </row>
    <row r="90" spans="1:17" ht="18" x14ac:dyDescent="0.25">
      <c r="A90" s="5"/>
      <c r="B90" s="12"/>
      <c r="C90" s="13"/>
      <c r="D90" s="13"/>
      <c r="E90" s="13"/>
      <c r="F90" s="13"/>
      <c r="G90" s="13"/>
      <c r="H90" s="13"/>
      <c r="I90" s="13"/>
      <c r="J90" s="13"/>
      <c r="K90" s="11">
        <f t="shared" si="12"/>
        <v>0</v>
      </c>
      <c r="L90" s="11">
        <f t="shared" si="12"/>
        <v>0</v>
      </c>
      <c r="M90" s="51" t="e">
        <f t="shared" si="13"/>
        <v>#DIV/0!</v>
      </c>
      <c r="N90" s="51" t="e">
        <f t="shared" si="16"/>
        <v>#DIV/0!</v>
      </c>
      <c r="O90" s="51" t="e">
        <f t="shared" si="14"/>
        <v>#DIV/0!</v>
      </c>
      <c r="P90" s="49">
        <f>SUM((D70+D71+D72+D73+D74+D75+D76+D77+D78+D79+D80+D81+D82+D83+D84+D85+D86+D87+D88+D89+D90+H70+H71+H72+H73+H74+H75+H76+H77+H78+H79+H80+H81+H82+H83+H84+H85+H86+H87+H88+H89+H90)/(C70+C71+C72+C73+C74+C75+C76+C77+C78+C79+C80+C81+C82+C83+C84+C85+C86+C87+C88+C89+C90+G70+G71+G72+G73+G74+G75+G76+G77+G78+G79+G80+G81+G82+G83+G84+G85+G86+G87+G88+G89+G90))</f>
        <v>9.2823061630218682</v>
      </c>
      <c r="Q90" s="50">
        <f>SUM((L69+L70+L71+L72+L73+L74+L75+L76+L77+L78+L79+L80+L81+L82+L83+L84+L85+L86+L87+L88+L89+L90)/(K69+K70+K71+K72+K73+K74+K75+K76+K77+K78+K79+K80+K81+K82+K83+K84+K85+K86+K87+K88+K89+K90))</f>
        <v>9.2417324926927069</v>
      </c>
    </row>
    <row r="91" spans="1:17" ht="18" x14ac:dyDescent="0.25">
      <c r="A91" s="5"/>
      <c r="B91" s="12"/>
      <c r="C91" s="13"/>
      <c r="D91" s="13"/>
      <c r="E91" s="13"/>
      <c r="F91" s="13"/>
      <c r="G91" s="13"/>
      <c r="H91" s="13"/>
      <c r="I91" s="13"/>
      <c r="J91" s="13"/>
      <c r="K91" s="11">
        <f t="shared" si="12"/>
        <v>0</v>
      </c>
      <c r="L91" s="11">
        <f t="shared" si="12"/>
        <v>0</v>
      </c>
      <c r="M91" s="51" t="e">
        <f t="shared" si="13"/>
        <v>#DIV/0!</v>
      </c>
      <c r="N91" s="51" t="e">
        <f t="shared" si="16"/>
        <v>#DIV/0!</v>
      </c>
      <c r="O91" s="51" t="e">
        <f t="shared" si="14"/>
        <v>#DIV/0!</v>
      </c>
      <c r="P91" s="49">
        <f>SUM((D70+D71+D72+D73+D74+D75+D76+D77+D78+D79+D80+D81+D82+D83+D84+D85+D86+D87+D88+D89+D90+D91+H70+H71+H72+H73+H74+H75+H76+H77+H78+H79+H80+H81+H82+H83+H84+H85+H86+H87+H88+H89+H90+H91)/(C70+C71+C72+C73+C74+C75+C76+C77+C78+C79+C80+C81+C82+C83+C84+C85+C86+C87+C88+C89+C90+C91+G70+G71+G72+G73+G74+G75+G76+G77+G78+G79+G80+G81+G82+G83+G84+G85+G86+G87+G88+G89+G90+G91))</f>
        <v>9.2823061630218682</v>
      </c>
      <c r="Q91" s="50">
        <f>SUM((L69+L70+L71+L72+L73+L74+L75+L76+L77+L78+L79+L80+L81+L82+L83+L84+L85+L86+L87+L88+L89+L90+L91)/(K69+K70+K71+K72+K73+K74+K75+K76+K77+K78+K79+K80+K81+K82+K83+K84+K85+K86+K87+K88+K89+K90+K91))</f>
        <v>9.2417324926927069</v>
      </c>
    </row>
    <row r="92" spans="1:17" ht="18" x14ac:dyDescent="0.25">
      <c r="A92" s="5"/>
      <c r="B92" s="12"/>
      <c r="C92" s="13"/>
      <c r="D92" s="13"/>
      <c r="E92" s="13"/>
      <c r="F92" s="13"/>
      <c r="G92" s="13"/>
      <c r="H92" s="13"/>
      <c r="I92" s="13"/>
      <c r="J92" s="13"/>
      <c r="K92" s="11">
        <f t="shared" si="12"/>
        <v>0</v>
      </c>
      <c r="L92" s="11">
        <f t="shared" si="12"/>
        <v>0</v>
      </c>
      <c r="M92" s="51" t="e">
        <f t="shared" si="13"/>
        <v>#DIV/0!</v>
      </c>
      <c r="N92" s="51" t="e">
        <f t="shared" si="16"/>
        <v>#DIV/0!</v>
      </c>
      <c r="O92" s="51" t="e">
        <f t="shared" si="14"/>
        <v>#DIV/0!</v>
      </c>
      <c r="P92" s="49">
        <f>SUM((D70+D71+D72+D73+D74+D75+D76+D77+D78+D79+D80+D81+D82+D83+D84+D85+D86+D87+D88+D89+D90+D91+D92+H70+H71+H72+H73+H74+H75+H76+H77+H78+H79+H80+H81+H82+H83+H84+H85+H86+H87+H88+H89+H90+H91+H92)/(C70+C71+C72+C73+C74+C75+C76+C77+C78+C79+C80+C81+C82+C83+C84+C85+C86+C87+C88+C89+C90+C91+C92+G70+G71+G72+G73+G74+G75+G76+G77+G78+G79+G80+G81+G82+G83+G84+G85+G86+G87+G88+G89+G90+G91+G92))</f>
        <v>9.2823061630218682</v>
      </c>
      <c r="Q92" s="50">
        <f>SUM((L69+L70+L71+L72+L73+L74+L75+L76+L77+L78+L79+L80+L81+L82+L83+L84+L85+L86+L87+L88+L89+L90+L91+L92)/(K69+K70+K71+K72+K73+K74+K75+K76+K77+K78+K79+K80+K81+K82+K83+K84+K85+K86+K87+K88+K89+K90+K91+K92))</f>
        <v>9.2417324926927069</v>
      </c>
    </row>
    <row r="93" spans="1:17" ht="18" x14ac:dyDescent="0.25">
      <c r="A93" s="5"/>
      <c r="B93" s="12"/>
      <c r="C93" s="13"/>
      <c r="D93" s="13"/>
      <c r="E93" s="13"/>
      <c r="F93" s="13"/>
      <c r="G93" s="13"/>
      <c r="H93" s="13"/>
      <c r="I93" s="13"/>
      <c r="J93" s="13"/>
      <c r="K93" s="11">
        <f t="shared" si="12"/>
        <v>0</v>
      </c>
      <c r="L93" s="11">
        <f t="shared" si="12"/>
        <v>0</v>
      </c>
      <c r="M93" s="51" t="e">
        <f t="shared" si="13"/>
        <v>#DIV/0!</v>
      </c>
      <c r="N93" s="51" t="e">
        <f t="shared" si="16"/>
        <v>#DIV/0!</v>
      </c>
      <c r="O93" s="51" t="e">
        <f t="shared" si="14"/>
        <v>#DIV/0!</v>
      </c>
      <c r="P93" s="49">
        <f>SUM((D70+D71+D72+D73+D74+D75+D76+D77+D78+D79+D80+D81+D82+D83+D84+D85+D86+D87+D88+D89+D90+D91+D92+D93+H70+H71+H72+H73+H74+H75+H76+H77+H78+H79+H80+H81+H82+H83+H84+H85+H86+H87+H88+H89+H90+H91+H92+H93)/(C70+C71+C72+C73+C74+C75+C76+C77+C78+C79+C80+C81+C82+C83+C84+C85+C86+C87+C88+C89+C90+C91+C92+C93+G70+G71+G72+G73+G74+G75+G76+G77+G78+G79+G80+G81+G82+G83+G84+G85+G86+G87+G88+G89+G90+G91+G92+G93))</f>
        <v>9.2823061630218682</v>
      </c>
      <c r="Q93" s="50">
        <f>SUM((L69+L70+L71+L72+L73+L74+L75+L76+L77+L78+L79+L80+L81+L82+L83+L84+L85+L86+L87+L88+L89+L90+L91+L92+L93)/(K69+K70+K71+K72+K73+K74+K75+K76+K77+K78+K79+K80+K81+K82+K83+K84+K85+K86+K87+K88+K89+K90+K91+K92+K93))</f>
        <v>9.2417324926927069</v>
      </c>
    </row>
    <row r="94" spans="1:17" ht="18" x14ac:dyDescent="0.25">
      <c r="A94" s="5"/>
      <c r="B94" s="12"/>
      <c r="C94" s="13"/>
      <c r="D94" s="13"/>
      <c r="E94" s="13"/>
      <c r="F94" s="13"/>
      <c r="G94" s="13"/>
      <c r="H94" s="13"/>
      <c r="I94" s="13"/>
      <c r="J94" s="13"/>
      <c r="K94" s="11">
        <f t="shared" si="12"/>
        <v>0</v>
      </c>
      <c r="L94" s="11">
        <f t="shared" si="12"/>
        <v>0</v>
      </c>
      <c r="M94" s="51" t="e">
        <f t="shared" si="13"/>
        <v>#DIV/0!</v>
      </c>
      <c r="N94" s="51" t="e">
        <f t="shared" si="16"/>
        <v>#DIV/0!</v>
      </c>
      <c r="O94" s="51" t="e">
        <f t="shared" si="14"/>
        <v>#DIV/0!</v>
      </c>
      <c r="P94" s="49">
        <f>SUM((D70+D71+D72+D73+D74+D75+D76+D77+D78+D79+D80+D81+D82+D83+D84+D85+D86+D87+D88+D89+D90+D91+D92+D93+D94+H70+H71+H72+H73+H74+H75+H76+H77+H78+H79+H80+H81+H82+H83+H84+H85+H86+H87+H88+H89+H90+H91+H92+H93+H94)/(C70+C71+C72+C73+C74+C75+C76+C77+C78+C79+C80+C81+C82+C83+C84+C85+C86+C87+C88+C89+C90+C91+C92+C93+C94+G70+G71+G72+G73+G74+G75+G76+G77+G78+G79+G80+G81+G82+G83+G84+G85+G86+G87+G88+G89+G90+G91+G92+G93+G94))</f>
        <v>9.2823061630218682</v>
      </c>
      <c r="Q94" s="50">
        <f>SUM((L69+L70+L71+L72+L73+L74+L75+L76+L77+L78+L79+L80+L81+L82+L83+L84+L85+L86+L87+L88+L89+L90+L91+L92+L93+L94)/(K69+K70+K71+K72+K73+K74+K75+K76+K77+K78+K79+K80+K81+K82+K83+K84+K85+K86+K87+K88+K89+K90+K91+K92+K93+K94))</f>
        <v>9.2417324926927069</v>
      </c>
    </row>
    <row r="95" spans="1:17" ht="18" x14ac:dyDescent="0.25">
      <c r="A95" s="5"/>
      <c r="B95" s="15"/>
      <c r="C95" s="13"/>
      <c r="D95" s="13"/>
      <c r="E95" s="13"/>
      <c r="F95" s="13"/>
      <c r="G95" s="13"/>
      <c r="H95" s="13"/>
      <c r="I95" s="13"/>
      <c r="J95" s="13"/>
      <c r="K95" s="11">
        <f t="shared" si="12"/>
        <v>0</v>
      </c>
      <c r="L95" s="11">
        <f t="shared" si="12"/>
        <v>0</v>
      </c>
      <c r="M95" s="51" t="e">
        <f t="shared" si="13"/>
        <v>#DIV/0!</v>
      </c>
      <c r="N95" s="51" t="e">
        <f t="shared" si="16"/>
        <v>#DIV/0!</v>
      </c>
      <c r="O95" s="51" t="e">
        <f t="shared" si="14"/>
        <v>#DIV/0!</v>
      </c>
      <c r="P95" s="49">
        <f>SUM((D70+D71+D72+D73+D74+D75+D76+D77+D78+D79+D80+D81+D82+D83+D84+D85+D86+D87+D88+D89+D90+D91+D92+D93+D94+D95+H70+H71+H72+H73+H74+H75+H76+H77+H78+H79+H80+H81+H82+H83+H84+H85+H86+H87+H88+H89+H90+H91+H92+H93+H94+H95)/(C70+C71+C72+C73+C74+C75+C76+C77+C78+C79+C80+C81+C82+C83+C84+C85+C86+C87+C88+C89+C90+C91+C92+C93+C94+C95+G70+G71+G72+G73+G74+G75+G76+G77+G78+G79+G80+G81+G82+G83+G84+G85+G86+G87+G88+G89+G90+G91+G92+G93+G94+G95))</f>
        <v>9.2823061630218682</v>
      </c>
      <c r="Q95" s="50">
        <f>SUM((L69+L70+L71+L72+L73+L74+L75+L76+L77+L78+L79+L80+L81+L82+L83+L84+L85+L86+L87+L88+L89+L90+L91+L92+L93+L94+L95)/(K69+K70+K71+K72+K73+K74+K75+K76+K77+K78+K79+K80+K81+K82+K83+K84+K85+K86+K87+K88+K89+K90+K91+K92+K93+K94+K95))</f>
        <v>9.2417324926927069</v>
      </c>
    </row>
    <row r="96" spans="1:17" ht="18" x14ac:dyDescent="0.25">
      <c r="A96" s="5"/>
      <c r="B96" s="15"/>
      <c r="C96" s="13"/>
      <c r="D96" s="13"/>
      <c r="E96" s="13"/>
      <c r="F96" s="13"/>
      <c r="G96" s="13"/>
      <c r="H96" s="13"/>
      <c r="I96" s="13"/>
      <c r="J96" s="13"/>
      <c r="K96" s="11">
        <f t="shared" si="12"/>
        <v>0</v>
      </c>
      <c r="L96" s="11">
        <f t="shared" si="12"/>
        <v>0</v>
      </c>
      <c r="M96" s="51" t="e">
        <f t="shared" si="13"/>
        <v>#DIV/0!</v>
      </c>
      <c r="N96" s="51" t="e">
        <f t="shared" si="16"/>
        <v>#DIV/0!</v>
      </c>
      <c r="O96" s="51" t="e">
        <f t="shared" si="14"/>
        <v>#DIV/0!</v>
      </c>
      <c r="P96" s="49">
        <f>SUM((D70+D71+D72+D73+D74+D75+D76+D77+D78+D79+D80+D81+D82+D83+D84+D85+D86+D87+D88+D89+D90+D91+D92+D93+D94+D95+D96+H70+H71+H72+H73+H74+H75+H76+H77+H78+H79+H80+H81+H82+H83+H84+H85+H86+H87+H88+H89+H90+H91+H92+H93+H94+H95+H96)/(C70+C71+C72+C73+C74+C75+C76+C77+C78+C79+C80+C81+C82+C83+C84+C85+C86+C87+C88+C89+C90+C91+C92+C93+C94+C95+C96+G70+G71+G72+G73+G74+G75+G76+G77+G78+G79+G80+G81+G82+G83+G84+G85+G86+G87+G88+G89+G90+G91+G92+G93+G94+G95+G96))</f>
        <v>9.2823061630218682</v>
      </c>
      <c r="Q96" s="50">
        <f>SUM((L69+L70+L71+L72+L73+L74+L75+L76+L77+L78+L79+L80+L81+L82+L83+L84+L85+L86+L87+L88+L89+L90+L91+L92+L93+L94+L95+L96)/(K69+K70+K71+K72+K73+K74+K75+K76+K77+K78+K79+K80+K81+K82+K83+K84+K85+K86+K87+K88+K89+K90+K91+K92+K93+K94+K95+K96))</f>
        <v>9.2417324926927069</v>
      </c>
    </row>
    <row r="97" spans="1:17" ht="18" x14ac:dyDescent="0.25">
      <c r="A97" s="5"/>
      <c r="B97" s="8"/>
      <c r="C97" s="14"/>
      <c r="D97" s="14"/>
      <c r="E97" s="14"/>
      <c r="F97" s="14"/>
      <c r="G97" s="14"/>
      <c r="H97" s="14"/>
      <c r="I97" s="14"/>
      <c r="J97" s="14"/>
      <c r="K97" s="8"/>
      <c r="L97" s="8"/>
      <c r="M97" s="46"/>
      <c r="N97" s="46"/>
      <c r="O97" s="46"/>
      <c r="P97" s="46"/>
      <c r="Q97" s="48"/>
    </row>
    <row r="98" spans="1:17" ht="18.75" thickBot="1" x14ac:dyDescent="0.3">
      <c r="A98" s="5"/>
      <c r="B98" s="8"/>
      <c r="C98" s="14"/>
      <c r="D98" s="14"/>
      <c r="E98" s="14"/>
      <c r="F98" s="14"/>
      <c r="G98" s="14"/>
      <c r="H98" s="14"/>
      <c r="I98" s="14"/>
      <c r="J98" s="14"/>
      <c r="K98" s="8"/>
      <c r="L98" s="8"/>
      <c r="M98" s="46"/>
      <c r="N98" s="46"/>
      <c r="O98" s="46"/>
      <c r="P98" s="46"/>
      <c r="Q98" s="48"/>
    </row>
    <row r="99" spans="1:17" ht="19.5" thickTop="1" thickBot="1" x14ac:dyDescent="0.3">
      <c r="A99" s="17" t="s">
        <v>18</v>
      </c>
      <c r="B99" s="19"/>
      <c r="C99" s="70">
        <f>Q96</f>
        <v>9.2417324926927069</v>
      </c>
      <c r="D99" s="20"/>
      <c r="E99" s="20">
        <f>COUNTA(E70:E96)</f>
        <v>4</v>
      </c>
      <c r="F99" s="20">
        <f t="shared" ref="F99:J99" si="17">COUNTA(F70:F96)</f>
        <v>2</v>
      </c>
      <c r="G99" s="20"/>
      <c r="H99" s="20"/>
      <c r="I99" s="20">
        <f t="shared" si="17"/>
        <v>3</v>
      </c>
      <c r="J99" s="20">
        <f t="shared" si="17"/>
        <v>3</v>
      </c>
      <c r="K99" s="68">
        <f>SUM(K69:K96)</f>
        <v>559.41891891891896</v>
      </c>
      <c r="L99" s="68">
        <f>SUM(L69:L96)</f>
        <v>5170</v>
      </c>
      <c r="M99" s="52"/>
      <c r="N99" s="52"/>
      <c r="O99" s="53"/>
      <c r="P99" s="53"/>
      <c r="Q99" s="48"/>
    </row>
    <row r="100" spans="1:17" ht="18" x14ac:dyDescent="0.25">
      <c r="A100" s="5"/>
      <c r="B100" s="28"/>
      <c r="C100" s="16"/>
      <c r="D100" s="16"/>
      <c r="E100" s="16"/>
      <c r="F100" s="16"/>
      <c r="G100" s="16"/>
      <c r="H100" s="16"/>
      <c r="I100" s="16"/>
      <c r="J100" s="16"/>
      <c r="K100" s="5"/>
      <c r="L100" s="5"/>
      <c r="M100" s="48"/>
      <c r="N100" s="48"/>
      <c r="O100" s="48"/>
      <c r="P100" s="48"/>
      <c r="Q100" s="48"/>
    </row>
    <row r="101" spans="1:17" ht="18" x14ac:dyDescent="0.25">
      <c r="A101" s="28" t="s">
        <v>75</v>
      </c>
      <c r="B101" s="28"/>
      <c r="C101" s="16"/>
      <c r="D101" s="16"/>
      <c r="E101" s="16"/>
      <c r="F101" s="16"/>
      <c r="G101" s="16"/>
      <c r="H101" s="16"/>
      <c r="I101" s="16"/>
      <c r="J101" s="16"/>
      <c r="K101" s="5"/>
      <c r="L101" s="5"/>
      <c r="M101" s="48"/>
      <c r="N101" s="48"/>
      <c r="O101" s="48"/>
      <c r="P101" s="48"/>
      <c r="Q101" s="48"/>
    </row>
    <row r="102" spans="1:17" ht="18" x14ac:dyDescent="0.25">
      <c r="A102" s="5"/>
      <c r="B102" s="9" t="s">
        <v>16</v>
      </c>
      <c r="C102" s="55">
        <f>SUM(D102/10.17)</f>
        <v>49.262536873156343</v>
      </c>
      <c r="D102" s="10">
        <v>501</v>
      </c>
      <c r="E102" s="10"/>
      <c r="F102" s="10"/>
      <c r="G102" s="10"/>
      <c r="H102" s="10"/>
      <c r="I102" s="10"/>
      <c r="J102" s="10"/>
      <c r="K102" s="56">
        <f>C102</f>
        <v>49.262536873156343</v>
      </c>
      <c r="L102" s="11">
        <v>501</v>
      </c>
      <c r="M102" s="49">
        <f>SUM(D102/C102)</f>
        <v>10.17</v>
      </c>
      <c r="N102" s="46" t="e">
        <f>SUM(H102/G102)</f>
        <v>#DIV/0!</v>
      </c>
      <c r="O102" s="49">
        <f>SUM(L102/K102)</f>
        <v>10.17</v>
      </c>
      <c r="P102" s="49">
        <f>SUM((D102+H102)/(C102+G102))</f>
        <v>10.17</v>
      </c>
      <c r="Q102" s="50">
        <f>SUM(L102/K102)</f>
        <v>10.17</v>
      </c>
    </row>
    <row r="103" spans="1:17" ht="18" x14ac:dyDescent="0.25">
      <c r="A103" s="5"/>
      <c r="B103" s="12">
        <v>46282</v>
      </c>
      <c r="C103" s="13">
        <v>39</v>
      </c>
      <c r="D103" s="13">
        <v>501</v>
      </c>
      <c r="E103" s="13" t="s">
        <v>17</v>
      </c>
      <c r="F103" s="13"/>
      <c r="G103" s="13">
        <v>25</v>
      </c>
      <c r="H103" s="13">
        <v>337</v>
      </c>
      <c r="I103" s="13" t="s">
        <v>17</v>
      </c>
      <c r="J103" s="13"/>
      <c r="K103" s="11">
        <f>SUM(C103+G103)</f>
        <v>64</v>
      </c>
      <c r="L103" s="11">
        <f>SUM(D103+H103)</f>
        <v>838</v>
      </c>
      <c r="M103" s="51">
        <f>SUM(D103/C103)</f>
        <v>12.846153846153847</v>
      </c>
      <c r="N103" s="51">
        <f>SUM(H103/G103)</f>
        <v>13.48</v>
      </c>
      <c r="O103" s="51">
        <f>SUM(L103/K103)</f>
        <v>13.09375</v>
      </c>
      <c r="P103" s="49">
        <f>SUM((D103+H103)/(C103+G103))</f>
        <v>13.09375</v>
      </c>
      <c r="Q103" s="50">
        <f>SUM((L102+L103)/(K102+K103))</f>
        <v>11.822090842796126</v>
      </c>
    </row>
    <row r="104" spans="1:17" ht="18" x14ac:dyDescent="0.25">
      <c r="A104" s="5"/>
      <c r="B104" s="12">
        <f>SUM(B103+7)</f>
        <v>46289</v>
      </c>
      <c r="C104" s="13"/>
      <c r="D104" s="13"/>
      <c r="E104" s="13"/>
      <c r="F104" s="13"/>
      <c r="G104" s="13"/>
      <c r="H104" s="13"/>
      <c r="I104" s="13"/>
      <c r="J104" s="13"/>
      <c r="K104" s="11">
        <f t="shared" ref="K104:L129" si="18">SUM(C104+G104)</f>
        <v>0</v>
      </c>
      <c r="L104" s="11">
        <f t="shared" si="18"/>
        <v>0</v>
      </c>
      <c r="M104" s="49" t="e">
        <f t="shared" ref="M104:M129" si="19">SUM(D104/C104)</f>
        <v>#DIV/0!</v>
      </c>
      <c r="N104" s="49" t="e">
        <f>SUM(H104/G104)</f>
        <v>#DIV/0!</v>
      </c>
      <c r="O104" s="49" t="e">
        <f t="shared" ref="O104:O129" si="20">SUM(L104/K104)</f>
        <v>#DIV/0!</v>
      </c>
      <c r="P104" s="49">
        <f>SUM((D103+D104+H103+H104)/(C103+C104+G103+G104))</f>
        <v>13.09375</v>
      </c>
      <c r="Q104" s="50">
        <f>SUM((L102+L103+L104)/(K102+K103+K104))</f>
        <v>11.822090842796126</v>
      </c>
    </row>
    <row r="105" spans="1:17" ht="18" x14ac:dyDescent="0.25">
      <c r="A105" s="5"/>
      <c r="B105" s="12">
        <f t="shared" ref="B105:B120" si="21">SUM(B104+7)</f>
        <v>46296</v>
      </c>
      <c r="C105" s="13">
        <v>36</v>
      </c>
      <c r="D105" s="13">
        <v>400</v>
      </c>
      <c r="E105" s="13"/>
      <c r="F105" s="13" t="s">
        <v>17</v>
      </c>
      <c r="G105" s="13">
        <v>39</v>
      </c>
      <c r="H105" s="13">
        <v>301</v>
      </c>
      <c r="I105" s="13" t="s">
        <v>17</v>
      </c>
      <c r="J105" s="13"/>
      <c r="K105" s="11">
        <f t="shared" si="18"/>
        <v>75</v>
      </c>
      <c r="L105" s="11">
        <f t="shared" si="18"/>
        <v>701</v>
      </c>
      <c r="M105" s="51">
        <f t="shared" si="19"/>
        <v>11.111111111111111</v>
      </c>
      <c r="N105" s="51">
        <f t="shared" ref="N105:N129" si="22">SUM(H105/G105)</f>
        <v>7.7179487179487181</v>
      </c>
      <c r="O105" s="51">
        <f t="shared" si="20"/>
        <v>9.3466666666666658</v>
      </c>
      <c r="P105" s="49">
        <f>SUM((D103+D104+D105+H103+H104+H105)/(C103+C104+C105+G103+G104+G105))</f>
        <v>11.071942446043165</v>
      </c>
      <c r="Q105" s="50">
        <f>SUM((L102+L103+L104+L105)/(K102+K103+K104+K105))</f>
        <v>10.835931746603784</v>
      </c>
    </row>
    <row r="106" spans="1:17" ht="18" x14ac:dyDescent="0.25">
      <c r="A106" s="5"/>
      <c r="B106" s="12">
        <f t="shared" si="21"/>
        <v>46303</v>
      </c>
      <c r="C106" s="13"/>
      <c r="D106" s="13"/>
      <c r="E106" s="13"/>
      <c r="F106" s="13"/>
      <c r="G106" s="13"/>
      <c r="H106" s="13"/>
      <c r="I106" s="13"/>
      <c r="J106" s="13"/>
      <c r="K106" s="11">
        <f t="shared" si="18"/>
        <v>0</v>
      </c>
      <c r="L106" s="11">
        <f t="shared" si="18"/>
        <v>0</v>
      </c>
      <c r="M106" s="51" t="e">
        <f t="shared" si="19"/>
        <v>#DIV/0!</v>
      </c>
      <c r="N106" s="51" t="e">
        <f t="shared" si="22"/>
        <v>#DIV/0!</v>
      </c>
      <c r="O106" s="51" t="e">
        <f t="shared" si="20"/>
        <v>#DIV/0!</v>
      </c>
      <c r="P106" s="49">
        <f>SUM((D103+D104+D105+D106+H103+H104+H105+H106)/(C103+C104+C105+C106+G103+G104+G105+G106))</f>
        <v>11.071942446043165</v>
      </c>
      <c r="Q106" s="50">
        <f>SUM((L102+L103+L104+L105+L106)/(K102+K103+K104+K105+K106))</f>
        <v>10.835931746603784</v>
      </c>
    </row>
    <row r="107" spans="1:17" ht="18" x14ac:dyDescent="0.25">
      <c r="A107" s="5"/>
      <c r="B107" s="12">
        <f t="shared" si="21"/>
        <v>46310</v>
      </c>
      <c r="C107" s="13"/>
      <c r="D107" s="13"/>
      <c r="E107" s="13"/>
      <c r="F107" s="13"/>
      <c r="G107" s="13"/>
      <c r="H107" s="13"/>
      <c r="I107" s="13"/>
      <c r="J107" s="13"/>
      <c r="K107" s="11">
        <f t="shared" si="18"/>
        <v>0</v>
      </c>
      <c r="L107" s="11">
        <f t="shared" si="18"/>
        <v>0</v>
      </c>
      <c r="M107" s="51" t="e">
        <f t="shared" si="19"/>
        <v>#DIV/0!</v>
      </c>
      <c r="N107" s="51" t="e">
        <f t="shared" si="22"/>
        <v>#DIV/0!</v>
      </c>
      <c r="O107" s="51" t="e">
        <f t="shared" si="20"/>
        <v>#DIV/0!</v>
      </c>
      <c r="P107" s="49">
        <f>SUM((D103+D104+D105+D106+D107+H103+H104+H105+H106+H107)/(C103+C104+C105+C106+C107+G103+G104+G105+G106+G107))</f>
        <v>11.071942446043165</v>
      </c>
      <c r="Q107" s="50">
        <f>SUM((L102+L103+L104+L105+L106+L107)/(K102+K103+K104+K105+K106+K107))</f>
        <v>10.835931746603784</v>
      </c>
    </row>
    <row r="108" spans="1:17" ht="18" x14ac:dyDescent="0.25">
      <c r="A108" s="5"/>
      <c r="B108" s="12">
        <f t="shared" si="21"/>
        <v>46317</v>
      </c>
      <c r="C108" s="13"/>
      <c r="D108" s="13"/>
      <c r="E108" s="13"/>
      <c r="F108" s="13"/>
      <c r="G108" s="13"/>
      <c r="H108" s="13"/>
      <c r="I108" s="13"/>
      <c r="J108" s="13"/>
      <c r="K108" s="11">
        <f t="shared" si="18"/>
        <v>0</v>
      </c>
      <c r="L108" s="11">
        <f t="shared" si="18"/>
        <v>0</v>
      </c>
      <c r="M108" s="51" t="e">
        <f t="shared" si="19"/>
        <v>#DIV/0!</v>
      </c>
      <c r="N108" s="51" t="e">
        <f t="shared" si="22"/>
        <v>#DIV/0!</v>
      </c>
      <c r="O108" s="51" t="e">
        <f t="shared" si="20"/>
        <v>#DIV/0!</v>
      </c>
      <c r="P108" s="49">
        <f>SUM((D103+D104+D105+D106+D107+D108+H103+H104+H105+H106+H107+H108)/(C103+C104+C105+C106+C107+C108+G103+G104+G105+G106+G107+G108))</f>
        <v>11.071942446043165</v>
      </c>
      <c r="Q108" s="50">
        <f>SUM((L102+L103+L104+L105+L106+L107+L108)/(K102+K103+K104+K105+K106+K107+K108))</f>
        <v>10.835931746603784</v>
      </c>
    </row>
    <row r="109" spans="1:17" ht="18" x14ac:dyDescent="0.25">
      <c r="A109" s="5"/>
      <c r="B109" s="12">
        <f t="shared" si="21"/>
        <v>46324</v>
      </c>
      <c r="C109" s="13"/>
      <c r="D109" s="13"/>
      <c r="E109" s="13"/>
      <c r="F109" s="13"/>
      <c r="G109" s="13"/>
      <c r="H109" s="13"/>
      <c r="I109" s="13"/>
      <c r="J109" s="13"/>
      <c r="K109" s="11">
        <f t="shared" si="18"/>
        <v>0</v>
      </c>
      <c r="L109" s="11">
        <f t="shared" si="18"/>
        <v>0</v>
      </c>
      <c r="M109" s="51" t="e">
        <f t="shared" si="19"/>
        <v>#DIV/0!</v>
      </c>
      <c r="N109" s="51" t="e">
        <f t="shared" si="22"/>
        <v>#DIV/0!</v>
      </c>
      <c r="O109" s="51" t="e">
        <f t="shared" si="20"/>
        <v>#DIV/0!</v>
      </c>
      <c r="P109" s="49">
        <f>SUM((D103+D104+D105+D106+D107+D108+D109+H103+H104+H105+H106+H107+H108+H109)/(C103+C104+C105+C106+C107+C108+C109+G103+G104+G105+G106+G107+G108+G109))</f>
        <v>11.071942446043165</v>
      </c>
      <c r="Q109" s="50">
        <f>SUM((L102+L103+L104+L105+L106+L107+L108+L109)/(K102+K103+K104+K105+K106+K107+K108+K109))</f>
        <v>10.835931746603784</v>
      </c>
    </row>
    <row r="110" spans="1:17" ht="18" x14ac:dyDescent="0.25">
      <c r="A110" s="5"/>
      <c r="B110" s="12">
        <f t="shared" si="21"/>
        <v>46331</v>
      </c>
      <c r="C110" s="13"/>
      <c r="D110" s="13"/>
      <c r="E110" s="13"/>
      <c r="F110" s="13"/>
      <c r="G110" s="13"/>
      <c r="H110" s="13"/>
      <c r="I110" s="13"/>
      <c r="J110" s="13"/>
      <c r="K110" s="11">
        <f t="shared" si="18"/>
        <v>0</v>
      </c>
      <c r="L110" s="11">
        <f t="shared" si="18"/>
        <v>0</v>
      </c>
      <c r="M110" s="51" t="e">
        <f t="shared" si="19"/>
        <v>#DIV/0!</v>
      </c>
      <c r="N110" s="51" t="e">
        <f t="shared" si="22"/>
        <v>#DIV/0!</v>
      </c>
      <c r="O110" s="51" t="e">
        <f t="shared" si="20"/>
        <v>#DIV/0!</v>
      </c>
      <c r="P110" s="49">
        <f>SUM((D103+D104+D105+D106+D107+D108+D109+D110+H103+H104+H105+H106+H107+H108+H109+H110)/(C103+C104+C105+C106+C107+C108+C109+C110+G103+G104+G105+G106+G107+G108+G109+G110))</f>
        <v>11.071942446043165</v>
      </c>
      <c r="Q110" s="50">
        <f>SUM((L102+L103+L104+L105+L106+L107+L108+L109+L110)/(K102+K103+K104+K105+K106+K107+K108+K109+K110))</f>
        <v>10.835931746603784</v>
      </c>
    </row>
    <row r="111" spans="1:17" ht="18" x14ac:dyDescent="0.25">
      <c r="A111" s="5"/>
      <c r="B111" s="12">
        <f t="shared" si="21"/>
        <v>46338</v>
      </c>
      <c r="C111" s="13"/>
      <c r="D111" s="13"/>
      <c r="E111" s="13"/>
      <c r="F111" s="13"/>
      <c r="G111" s="13"/>
      <c r="H111" s="13"/>
      <c r="I111" s="13"/>
      <c r="J111" s="13"/>
      <c r="K111" s="11">
        <f t="shared" si="18"/>
        <v>0</v>
      </c>
      <c r="L111" s="11">
        <f t="shared" si="18"/>
        <v>0</v>
      </c>
      <c r="M111" s="51" t="e">
        <f t="shared" si="19"/>
        <v>#DIV/0!</v>
      </c>
      <c r="N111" s="51" t="e">
        <f t="shared" si="22"/>
        <v>#DIV/0!</v>
      </c>
      <c r="O111" s="51" t="e">
        <f t="shared" si="20"/>
        <v>#DIV/0!</v>
      </c>
      <c r="P111" s="49">
        <f>SUM((D103+D104+D105+D106+D107+D108+D109+D110+D111+H103+H104+H105+H106+H107+H108+H109+H110+H111)/(C103+C104+C105+C106+C107+C108+C109+C110+C111+G103+G104+G105+G106+G107+G108+G109+G110+G111))</f>
        <v>11.071942446043165</v>
      </c>
      <c r="Q111" s="50">
        <f>SUM((L102+L103+L104+L105+L106+L107+L108+L109+L110+L111)/(K102+K103+K104+K105+K106+K107+K108+K109+K110+K111))</f>
        <v>10.835931746603784</v>
      </c>
    </row>
    <row r="112" spans="1:17" ht="18" x14ac:dyDescent="0.25">
      <c r="A112" s="5"/>
      <c r="B112" s="12">
        <f t="shared" si="21"/>
        <v>46345</v>
      </c>
      <c r="C112" s="13"/>
      <c r="D112" s="13"/>
      <c r="E112" s="13"/>
      <c r="F112" s="13"/>
      <c r="G112" s="13"/>
      <c r="H112" s="13"/>
      <c r="I112" s="13"/>
      <c r="J112" s="13"/>
      <c r="K112" s="11">
        <f t="shared" si="18"/>
        <v>0</v>
      </c>
      <c r="L112" s="11">
        <f t="shared" si="18"/>
        <v>0</v>
      </c>
      <c r="M112" s="51" t="e">
        <f t="shared" si="19"/>
        <v>#DIV/0!</v>
      </c>
      <c r="N112" s="51" t="e">
        <f t="shared" si="22"/>
        <v>#DIV/0!</v>
      </c>
      <c r="O112" s="51" t="e">
        <f t="shared" si="20"/>
        <v>#DIV/0!</v>
      </c>
      <c r="P112" s="49">
        <f>SUM((D103+D104+D105+D106+D107+D108+D109+D110+D111+D112+H103+H104+H105+H106+H107+H108+H109+H110+H111+H112)/(C103+C104+C105+C106+C107+C108+C109+C110+C111+C112+G103+G104+G105+G106+G107+G108+G109+G110+G111+G112))</f>
        <v>11.071942446043165</v>
      </c>
      <c r="Q112" s="50">
        <f>SUM((L102+L103+L104+L105+L106+L107+L108+L109+L110+L111+L112)/(K102+K103+K104+K105+K106+K107+K108+K109+K110+K111+K112))</f>
        <v>10.835931746603784</v>
      </c>
    </row>
    <row r="113" spans="1:17" ht="18" x14ac:dyDescent="0.25">
      <c r="A113" s="5"/>
      <c r="B113" s="12">
        <f t="shared" si="21"/>
        <v>46352</v>
      </c>
      <c r="C113" s="13"/>
      <c r="D113" s="13"/>
      <c r="E113" s="13"/>
      <c r="F113" s="13"/>
      <c r="G113" s="13"/>
      <c r="H113" s="13"/>
      <c r="I113" s="13"/>
      <c r="J113" s="13"/>
      <c r="K113" s="11">
        <f t="shared" si="18"/>
        <v>0</v>
      </c>
      <c r="L113" s="11">
        <f t="shared" si="18"/>
        <v>0</v>
      </c>
      <c r="M113" s="51" t="e">
        <f t="shared" si="19"/>
        <v>#DIV/0!</v>
      </c>
      <c r="N113" s="51" t="e">
        <f t="shared" si="22"/>
        <v>#DIV/0!</v>
      </c>
      <c r="O113" s="51" t="e">
        <f t="shared" si="20"/>
        <v>#DIV/0!</v>
      </c>
      <c r="P113" s="49">
        <f>SUM((D103+D104+D105+D106+D107+D108+D109+D110+D111+D112+D113+H103+H104+H105+H106+H107+H108+H109+H110+H111+H112+H113)/(C103+C104+C105+C106+C107+C108+C109+C110+C111+C112+C113+G103+G104+G105+G106+G107+G108+G109+G110+G111+G112+G113))</f>
        <v>11.071942446043165</v>
      </c>
      <c r="Q113" s="50">
        <f>SUM((L102+L103+L104+L105+L106+L107+L108+L109+L110+L111+L112+L113)/(K102+K103+K104+K105+K106+K107+K108+K109+K110+K111+K112+K113))</f>
        <v>10.835931746603784</v>
      </c>
    </row>
    <row r="114" spans="1:17" ht="18" x14ac:dyDescent="0.25">
      <c r="A114" s="5"/>
      <c r="B114" s="12">
        <f t="shared" si="21"/>
        <v>46359</v>
      </c>
      <c r="C114" s="13"/>
      <c r="D114" s="13"/>
      <c r="E114" s="13"/>
      <c r="F114" s="13"/>
      <c r="G114" s="13"/>
      <c r="H114" s="13"/>
      <c r="I114" s="13"/>
      <c r="J114" s="13"/>
      <c r="K114" s="11">
        <f t="shared" si="18"/>
        <v>0</v>
      </c>
      <c r="L114" s="11">
        <f t="shared" si="18"/>
        <v>0</v>
      </c>
      <c r="M114" s="51" t="e">
        <f t="shared" si="19"/>
        <v>#DIV/0!</v>
      </c>
      <c r="N114" s="51" t="e">
        <f t="shared" si="22"/>
        <v>#DIV/0!</v>
      </c>
      <c r="O114" s="51" t="e">
        <f t="shared" si="20"/>
        <v>#DIV/0!</v>
      </c>
      <c r="P114" s="49">
        <f>SUM((D103+D104+D105+D106+D107+D108+D109+D110+D111+D112+D113+D114+H103+H104+H105+H106+H107+H108+H109+H110+H111+H112+H113+H114)/(C103+C104+C105+C106+C107+C108+C109+C110+C111+C112+C113+C114+G103+G104+G105+G106+G107+G108+G109+G110+G111+G112+G113+G114))</f>
        <v>11.071942446043165</v>
      </c>
      <c r="Q114" s="50">
        <f>SUM((L102+L103+L104+L105+L106+L107+L108+L109+L110+L111+L112+L113+L114)/(K102+K103+K104+K105+K106+K107+K108+K109+K110+K111+K112+K113+K114))</f>
        <v>10.835931746603784</v>
      </c>
    </row>
    <row r="115" spans="1:17" ht="18" x14ac:dyDescent="0.25">
      <c r="A115" s="5"/>
      <c r="B115" s="12">
        <f t="shared" si="21"/>
        <v>46366</v>
      </c>
      <c r="C115" s="13"/>
      <c r="D115" s="13"/>
      <c r="E115" s="13"/>
      <c r="F115" s="13"/>
      <c r="G115" s="13"/>
      <c r="H115" s="13"/>
      <c r="I115" s="13"/>
      <c r="J115" s="13"/>
      <c r="K115" s="11">
        <f t="shared" si="18"/>
        <v>0</v>
      </c>
      <c r="L115" s="11">
        <f t="shared" si="18"/>
        <v>0</v>
      </c>
      <c r="M115" s="51" t="e">
        <f t="shared" si="19"/>
        <v>#DIV/0!</v>
      </c>
      <c r="N115" s="51" t="e">
        <f t="shared" si="22"/>
        <v>#DIV/0!</v>
      </c>
      <c r="O115" s="51" t="e">
        <f t="shared" si="20"/>
        <v>#DIV/0!</v>
      </c>
      <c r="P115" s="49">
        <f>SUM((D103+D104+D105+D106+D107+D108+D109+D110+D111+D112+D113+D114+D115+H103+H104+H105+H106+H107+H108+H109+H110+H111+H112+H113+H114+H115)/(C103+C104+C105+C106+C107+C108+C109+C110+C111+C112+C113+C114+C115+G103+G104+G105+G106+G107+G108+G109+G110+G111+G112+G113+G114+G115))</f>
        <v>11.071942446043165</v>
      </c>
      <c r="Q115" s="50">
        <f>SUM((L102+L103+L104+L105+L106+L107+L108+L109+L110+L111+L112+L113+L114+L115)/(K102+K103+K104+K105+K106+K107+K108+K109+K110+K111+K112+K113+K114+K115))</f>
        <v>10.835931746603784</v>
      </c>
    </row>
    <row r="116" spans="1:17" ht="18" x14ac:dyDescent="0.25">
      <c r="A116" s="5"/>
      <c r="B116" s="12">
        <f t="shared" si="21"/>
        <v>46373</v>
      </c>
      <c r="C116" s="13"/>
      <c r="D116" s="13"/>
      <c r="E116" s="13"/>
      <c r="F116" s="13"/>
      <c r="G116" s="13"/>
      <c r="H116" s="13"/>
      <c r="I116" s="13"/>
      <c r="J116" s="13"/>
      <c r="K116" s="11">
        <f t="shared" si="18"/>
        <v>0</v>
      </c>
      <c r="L116" s="11">
        <f t="shared" si="18"/>
        <v>0</v>
      </c>
      <c r="M116" s="51" t="e">
        <f t="shared" si="19"/>
        <v>#DIV/0!</v>
      </c>
      <c r="N116" s="51" t="e">
        <f t="shared" si="22"/>
        <v>#DIV/0!</v>
      </c>
      <c r="O116" s="51" t="e">
        <f t="shared" si="20"/>
        <v>#DIV/0!</v>
      </c>
      <c r="P116" s="49">
        <f>SUM((D103+D104+D105+D106+D107+D108+D109+D110+D111+D112+D113+D114+D115+D116+H103+H104+H105+H106+H107+H108+H109+H110+H111+H112+H113+H114+H115+H116)/(C103+C104+C105+C106+C107+C108+C109+C110+C111+C112+C113+C114+C115+C116+G103+G104+G105+G106+G107+G108+G109+G110+G111+G112+G113+G114+G115+G116))</f>
        <v>11.071942446043165</v>
      </c>
      <c r="Q116" s="50">
        <f>SUM((L102+L103+L104+L105+L106+L107+L108+L109+L110+L111+L112+L113+L114+L115+L116)/(K102+K103+K104+K105+K106+K107+K108+K109+K110+K111+K112+K113+K114+K115+K116))</f>
        <v>10.835931746603784</v>
      </c>
    </row>
    <row r="117" spans="1:17" ht="18" x14ac:dyDescent="0.25">
      <c r="A117" s="5"/>
      <c r="B117" s="12">
        <f t="shared" si="21"/>
        <v>46380</v>
      </c>
      <c r="C117" s="13"/>
      <c r="D117" s="13"/>
      <c r="E117" s="13"/>
      <c r="F117" s="13"/>
      <c r="G117" s="13"/>
      <c r="H117" s="13"/>
      <c r="I117" s="13"/>
      <c r="J117" s="13"/>
      <c r="K117" s="11">
        <f t="shared" si="18"/>
        <v>0</v>
      </c>
      <c r="L117" s="11">
        <f t="shared" si="18"/>
        <v>0</v>
      </c>
      <c r="M117" s="51" t="e">
        <f t="shared" si="19"/>
        <v>#DIV/0!</v>
      </c>
      <c r="N117" s="51" t="e">
        <f t="shared" si="22"/>
        <v>#DIV/0!</v>
      </c>
      <c r="O117" s="51" t="e">
        <f t="shared" si="20"/>
        <v>#DIV/0!</v>
      </c>
      <c r="P117" s="49">
        <f>SUM((D103+D104+D105+D106+D107+D108+D109+D110+D111+D112+D113+D114+D115+D116+D117+H103+H104+H105+H106+H107+H108+H109+H110+H111+H112+H113+H114+H115+H116+H117)/(C103+C104+C105+C106+C107+C108+C109+C110+C111+C112+C113+C114+C115+C116+C117+G103+G104+G105+G106+G107+G108+G109+G110+G111+G112+G113+G114+G115+G116+G117))</f>
        <v>11.071942446043165</v>
      </c>
      <c r="Q117" s="50">
        <f>SUM((L102+L103+L104+L105+L106+L107+L108+L109+L110+L111+L112+L113+L114+L115+L116+L117)/(K102+K103+K104+K105+K106+K107+K108+K109+K110+K111+K112+K113+K114+K115+K116+K117))</f>
        <v>10.835931746603784</v>
      </c>
    </row>
    <row r="118" spans="1:17" ht="18" x14ac:dyDescent="0.25">
      <c r="A118" s="5"/>
      <c r="B118" s="12">
        <f t="shared" si="21"/>
        <v>46387</v>
      </c>
      <c r="C118" s="13"/>
      <c r="D118" s="13"/>
      <c r="E118" s="13"/>
      <c r="F118" s="13"/>
      <c r="G118" s="13"/>
      <c r="H118" s="13"/>
      <c r="I118" s="13"/>
      <c r="J118" s="13"/>
      <c r="K118" s="11">
        <f t="shared" si="18"/>
        <v>0</v>
      </c>
      <c r="L118" s="11">
        <f t="shared" si="18"/>
        <v>0</v>
      </c>
      <c r="M118" s="51" t="e">
        <f t="shared" si="19"/>
        <v>#DIV/0!</v>
      </c>
      <c r="N118" s="51" t="e">
        <f t="shared" si="22"/>
        <v>#DIV/0!</v>
      </c>
      <c r="O118" s="51" t="e">
        <f t="shared" si="20"/>
        <v>#DIV/0!</v>
      </c>
      <c r="P118" s="49">
        <f>SUM((D103+D104+D105+D106+D107+D108+D109+D110+D111+D112+D113+D114+D115+D116+D117+D118+H103+H104+H105+H106+H107+H108+H109+H110+H111+H112+H113+H114+H115+H116+H117+H118)/(C103+C104+C105+C106+C107+C108+C109+C110+C111+C112+C113+C114+C115+C116+C117+C118+G103+G104+G105+G106+G107+G108+G109+G110+G111+G112+G113+G114+G115+G116+G117+G118))</f>
        <v>11.071942446043165</v>
      </c>
      <c r="Q118" s="50">
        <f>SUM((L102+L103+L104+L105+L106+L107+L108+L109+L110+L111+L112+L113+L114+L115+L116+L117+L118)/(K102+K103+K104+K105+K106+K107+K108+K109+K110+K111+K112+K113+K114+K115+K116+K117+K118))</f>
        <v>10.835931746603784</v>
      </c>
    </row>
    <row r="119" spans="1:17" ht="18" x14ac:dyDescent="0.25">
      <c r="A119" s="5"/>
      <c r="B119" s="12">
        <f t="shared" si="21"/>
        <v>46394</v>
      </c>
      <c r="C119" s="13"/>
      <c r="D119" s="13"/>
      <c r="E119" s="13"/>
      <c r="F119" s="13"/>
      <c r="G119" s="13"/>
      <c r="H119" s="13"/>
      <c r="I119" s="13"/>
      <c r="J119" s="13"/>
      <c r="K119" s="11">
        <f t="shared" si="18"/>
        <v>0</v>
      </c>
      <c r="L119" s="11">
        <f t="shared" si="18"/>
        <v>0</v>
      </c>
      <c r="M119" s="51" t="e">
        <f t="shared" si="19"/>
        <v>#DIV/0!</v>
      </c>
      <c r="N119" s="51" t="e">
        <f t="shared" si="22"/>
        <v>#DIV/0!</v>
      </c>
      <c r="O119" s="51" t="e">
        <f t="shared" si="20"/>
        <v>#DIV/0!</v>
      </c>
      <c r="P119" s="49">
        <f>SUM((D103+D104+D105+D106+D107+D108+D109+D110+D111+D112+D113+D114+D115+D116+D117+D118+D119+H103+H104+H105+H106+H107+H108+H109+H110+H111+H112+H113+H114+H115+H116+H117+H118+H119)/(C103+C104+C105+C106+C107+C108+C109+C110+C111+C112+C113+C114+C115+C116+C117+C118+C119+G103+G104+G105+G106+G107+G108+G109+G110+G111+G112+G113+G114+G115+G116+G117+G118+G119))</f>
        <v>11.071942446043165</v>
      </c>
      <c r="Q119" s="50">
        <f>SUM((L102+L103+L104+L105+L106+L107+L108+L109+L110+L111+L112+L113+L114+L115+L116+L117+L118+L119)/(K102+K103+K104+K105+K106+K107+K108+K109+K110+K111+K112+K113+K114+K115+K116+K117+K118+K119))</f>
        <v>10.835931746603784</v>
      </c>
    </row>
    <row r="120" spans="1:17" ht="18" x14ac:dyDescent="0.25">
      <c r="A120" s="5"/>
      <c r="B120" s="12">
        <f t="shared" si="21"/>
        <v>46401</v>
      </c>
      <c r="C120" s="13"/>
      <c r="D120" s="13"/>
      <c r="E120" s="13"/>
      <c r="F120" s="13"/>
      <c r="G120" s="13"/>
      <c r="H120" s="13"/>
      <c r="I120" s="13"/>
      <c r="J120" s="13"/>
      <c r="K120" s="11">
        <f t="shared" si="18"/>
        <v>0</v>
      </c>
      <c r="L120" s="11">
        <f t="shared" si="18"/>
        <v>0</v>
      </c>
      <c r="M120" s="51" t="e">
        <f t="shared" si="19"/>
        <v>#DIV/0!</v>
      </c>
      <c r="N120" s="51" t="e">
        <f t="shared" si="22"/>
        <v>#DIV/0!</v>
      </c>
      <c r="O120" s="51" t="e">
        <f t="shared" si="20"/>
        <v>#DIV/0!</v>
      </c>
      <c r="P120" s="49">
        <f>SUM((D103+D104+D105+D106+D107+D108+D109+D110+D111+D112+D113+D114+D115+D116+D117+D118+D119+D120+H103+H104+H105+H106+H107+H108+H109+H110+H111+H112+H113+H114+H115+H116+H117+H118+H119+H120)/(C103+C104+C105+C106+C107+C108+C109+C110+C111+C112+C113+C114+C115+C116+C117+C118+C119+C120+G103+G104+G105+G106+G107+G108+G109+G110+G111+G112+G113+G114+G115+G116+G117+G118+G119+G120))</f>
        <v>11.071942446043165</v>
      </c>
      <c r="Q120" s="50">
        <f>SUM((L102+L103+L104+L105+L106+L107+L108+L109+L110+L111+L112+L113+L114+L115+L116+L117+L118+L119+L120)/(K102+K103+K104+K105+K106+K107+K108+K109+K110+K111+K112+K113+K114+K115+K116+K117+K118+K119+K120))</f>
        <v>10.835931746603784</v>
      </c>
    </row>
    <row r="121" spans="1:17" ht="18" x14ac:dyDescent="0.25">
      <c r="A121" s="5"/>
      <c r="B121" s="12">
        <f>SUM(B120+7)</f>
        <v>46408</v>
      </c>
      <c r="C121" s="13"/>
      <c r="D121" s="13"/>
      <c r="E121" s="13"/>
      <c r="F121" s="13"/>
      <c r="G121" s="13"/>
      <c r="H121" s="13"/>
      <c r="I121" s="13"/>
      <c r="J121" s="13"/>
      <c r="K121" s="11">
        <f t="shared" si="18"/>
        <v>0</v>
      </c>
      <c r="L121" s="11">
        <f t="shared" si="18"/>
        <v>0</v>
      </c>
      <c r="M121" s="51" t="e">
        <f t="shared" si="19"/>
        <v>#DIV/0!</v>
      </c>
      <c r="N121" s="51" t="e">
        <f t="shared" si="22"/>
        <v>#DIV/0!</v>
      </c>
      <c r="O121" s="51" t="e">
        <f t="shared" si="20"/>
        <v>#DIV/0!</v>
      </c>
      <c r="P121" s="49">
        <f>SUM((D103+D104+D105+D106+D107+D108+D109+D110+D111+D112+D113+D114+D115+D116+D117+D118+D119+D120+D121+H103+H104+H105+H106+H107+H108+H109+H110+H111+H112+H113+H114+H115+H116+H117+H118+H119+H120+H121)/(C103+C104+C105+C106+C107+C108+C109+C110+C111+C112+C113+C114+C115+C116+C117+C118+C119+C120+C121+G103+G104+G105+G106+G107+G108+G109+G110+G111+G112+G113+G114+G115+G116+G117+G118+G119+G120+G121))</f>
        <v>11.071942446043165</v>
      </c>
      <c r="Q121" s="50">
        <f>SUM((L102+L103+L104+L105+L106+L107+L108+L109+L110+L111+L112+L113+L114+L115+L116+L117+L118+L119+L120+L121)/(K102+K103+K104+K105+K106+K107+K108+K109+K110+K111+K112+K113+K114+K115+K116+K117+K118+K119+K120+K121))</f>
        <v>10.835931746603784</v>
      </c>
    </row>
    <row r="122" spans="1:17" ht="18" x14ac:dyDescent="0.25">
      <c r="A122" s="5"/>
      <c r="B122" s="12">
        <f>SUM(B121+7)</f>
        <v>46415</v>
      </c>
      <c r="C122" s="13"/>
      <c r="D122" s="13"/>
      <c r="E122" s="13"/>
      <c r="F122" s="13"/>
      <c r="G122" s="13"/>
      <c r="H122" s="13"/>
      <c r="I122" s="13"/>
      <c r="J122" s="13"/>
      <c r="K122" s="11">
        <f t="shared" si="18"/>
        <v>0</v>
      </c>
      <c r="L122" s="11">
        <f t="shared" si="18"/>
        <v>0</v>
      </c>
      <c r="M122" s="51" t="e">
        <f t="shared" si="19"/>
        <v>#DIV/0!</v>
      </c>
      <c r="N122" s="51" t="e">
        <f t="shared" si="22"/>
        <v>#DIV/0!</v>
      </c>
      <c r="O122" s="51" t="e">
        <f t="shared" si="20"/>
        <v>#DIV/0!</v>
      </c>
      <c r="P122" s="49">
        <f>SUM((D103+D104+D105+D106+D107+D108+D109+D110+D111+D112+D113+D114+D115+D116+D117+D118+D119+D120+D121+D122+H103+H104+H105+H106+H107+H108+H109+H110+H111+H112+H113+H114+H115+H116+H117+H118+H119+H120+H121+H122)/(C103+C104+C105+C106+C107+C108+C109+C110+C111+C112+C113+C114+C115+C116+C117+C118+C119+C120+C121+C122+G103+G104+G105+G106+G107+G108+G109+G110+G111+G112+G113+G114+G115+G116+G117+G118+G119+G120+G121+G122))</f>
        <v>11.071942446043165</v>
      </c>
      <c r="Q122" s="50">
        <f>SUM((L102+L103+L104+L105+L106+L107+L108+L109+L110+L111+L112+L113+L114+L115+L116+L117+L118+L119+L120+L121+L122)/(K102+K103+K104+K105+K106+K107+K108+K109+K110+K111+K112+K113+K114+K115+K116+K117+K118+K119+K120+K121+K122))</f>
        <v>10.835931746603784</v>
      </c>
    </row>
    <row r="123" spans="1:17" ht="18" x14ac:dyDescent="0.25">
      <c r="A123" s="5"/>
      <c r="B123" s="12"/>
      <c r="C123" s="13"/>
      <c r="D123" s="13"/>
      <c r="E123" s="13"/>
      <c r="F123" s="13"/>
      <c r="G123" s="13"/>
      <c r="H123" s="13"/>
      <c r="I123" s="13"/>
      <c r="J123" s="13"/>
      <c r="K123" s="11">
        <f t="shared" si="18"/>
        <v>0</v>
      </c>
      <c r="L123" s="11">
        <f t="shared" si="18"/>
        <v>0</v>
      </c>
      <c r="M123" s="51" t="e">
        <f t="shared" si="19"/>
        <v>#DIV/0!</v>
      </c>
      <c r="N123" s="51" t="e">
        <f t="shared" si="22"/>
        <v>#DIV/0!</v>
      </c>
      <c r="O123" s="51" t="e">
        <f t="shared" si="20"/>
        <v>#DIV/0!</v>
      </c>
      <c r="P123" s="49">
        <f>SUM((D103+D104+D105+D106+D107+D108+D109+D110+D111+D112+D113+D114+D115+D116+D117+D118+D119+D120+D121+D122+D123+H103+H104+H105+H106+H107+H108+H109+H110+H111+H112+H113+H114+H115+H116+H117+H118+H119+H120+H121+H122+H123)/(C103+C104+C105+C106+C107+C108+C109+C110+C111+C112+C113+C114+C115+C116+C117+C118+C119+C120+C121+C122+C123+G103+G104+G105+G106+G107+G108+G109+G110+G111+G112+G113+G114+G115+G116+G117+G118+G119+G120+G121+G122+G123))</f>
        <v>11.071942446043165</v>
      </c>
      <c r="Q123" s="50">
        <f>SUM((L102+L103+L104+L105+L106+L107+L108+L109+L110+L111+L112+L113+L114+L115+L116+L117+L118+L119+L120+L121+L122+L123)/(K102+K103+K104+K105+K106+K107+K108+K109+K110+K111+K112+K113+K114+K115+K116+K117+K118+K119+K120+K121+K122+K123))</f>
        <v>10.835931746603784</v>
      </c>
    </row>
    <row r="124" spans="1:17" ht="18" x14ac:dyDescent="0.25">
      <c r="A124" s="5"/>
      <c r="B124" s="12"/>
      <c r="C124" s="13"/>
      <c r="D124" s="13"/>
      <c r="E124" s="13"/>
      <c r="F124" s="13"/>
      <c r="G124" s="13"/>
      <c r="H124" s="13"/>
      <c r="I124" s="13"/>
      <c r="J124" s="13"/>
      <c r="K124" s="11">
        <f t="shared" si="18"/>
        <v>0</v>
      </c>
      <c r="L124" s="11">
        <f t="shared" si="18"/>
        <v>0</v>
      </c>
      <c r="M124" s="51" t="e">
        <f t="shared" si="19"/>
        <v>#DIV/0!</v>
      </c>
      <c r="N124" s="51" t="e">
        <f t="shared" si="22"/>
        <v>#DIV/0!</v>
      </c>
      <c r="O124" s="51" t="e">
        <f t="shared" si="20"/>
        <v>#DIV/0!</v>
      </c>
      <c r="P124" s="49">
        <f>SUM((D103+D104+D105+D106+D107+D108+D109+D110+D111+D112+D113+D114+D115+D116+D117+D118+D119+D120+D121+D122+D123+D124+H103+H104+H105+H106+H107+H108+H109+H110+H111+H112+H113+H114+H115+H116+H117+H118+H119+H120+H121+H122+H123+H124)/(C103+C104+C105+C106+C107+C108+C109+C110+C111+C112+C113+C114+C115+C116+C117+C118+C119+C120+C121+C122+C123+C124+G103+G104+G105+G106+G107+G108+G109+G110+G111+G112+G113+G114+G115+G116+G117+G118+G119+G120+G121+G122+G123+G124))</f>
        <v>11.071942446043165</v>
      </c>
      <c r="Q124" s="50">
        <f>SUM((L102+L103+L104+L105+L106+L107+L108+L109+L110+L111+L112+L113+L114+L115+L116+L117+L118+L119+L120+L121+L122+L123+L124)/(K102+K103+K104+K105+K106+K107+K108+K109+K110+K111+K112+K113+K114+K115+K116+K117+K118+K119+K120+K121+K122+K123+K124))</f>
        <v>10.835931746603784</v>
      </c>
    </row>
    <row r="125" spans="1:17" ht="18" x14ac:dyDescent="0.25">
      <c r="A125" s="5"/>
      <c r="B125" s="12"/>
      <c r="C125" s="13"/>
      <c r="D125" s="13"/>
      <c r="E125" s="13"/>
      <c r="F125" s="13"/>
      <c r="G125" s="13"/>
      <c r="H125" s="13"/>
      <c r="I125" s="13"/>
      <c r="J125" s="13"/>
      <c r="K125" s="11">
        <f t="shared" si="18"/>
        <v>0</v>
      </c>
      <c r="L125" s="11">
        <f t="shared" si="18"/>
        <v>0</v>
      </c>
      <c r="M125" s="51" t="e">
        <f t="shared" si="19"/>
        <v>#DIV/0!</v>
      </c>
      <c r="N125" s="51" t="e">
        <f t="shared" si="22"/>
        <v>#DIV/0!</v>
      </c>
      <c r="O125" s="51" t="e">
        <f t="shared" si="20"/>
        <v>#DIV/0!</v>
      </c>
      <c r="P125" s="49">
        <f>SUM((D103+D104+D105+D106+D107+D108+D109+D110+D111+D112+D113+D114+D115+D116+D117+D118+D119+D120+D121+D122+D123+D124+D125+H103+H104+H105+H106+H107+H108+H109+H110+H111+H112+H113+H114+H115+H116+H117+H118+H119+H120+H121+H122+H123+H124+H125)/(C103+C104+C105+C106+C107+C108+C109+C110+C111+C112+C113+C114+C115+C116+C117+C118+C119+C120+C121+C122+C123+C124+C125+G103+G104+G105+G106+G107+G108+G109+G110+G111+G112+G113+G114+G115+G116+G117+G118+G119+G120+G121+G122+G123+G124+G125))</f>
        <v>11.071942446043165</v>
      </c>
      <c r="Q125" s="50">
        <f>SUM((L102+L103+L104+L105+L106+L107+L108+L109+L110+L111+L112+L113+L114+L115+L116+L117+L118+L119+L120+L121+L122+L123+L124+L125)/(K102+K103+K104+K105+K106+K107+K108+K109+K110+K111+K112+K113+K114+K115+K116+K117+K118+K119+K120+K121+K122+K123+K124+K125))</f>
        <v>10.835931746603784</v>
      </c>
    </row>
    <row r="126" spans="1:17" ht="18" x14ac:dyDescent="0.25">
      <c r="A126" s="5"/>
      <c r="B126" s="12"/>
      <c r="C126" s="13"/>
      <c r="D126" s="13"/>
      <c r="E126" s="13"/>
      <c r="F126" s="13"/>
      <c r="G126" s="13"/>
      <c r="H126" s="13"/>
      <c r="I126" s="13"/>
      <c r="J126" s="13"/>
      <c r="K126" s="11">
        <f t="shared" si="18"/>
        <v>0</v>
      </c>
      <c r="L126" s="11">
        <f t="shared" si="18"/>
        <v>0</v>
      </c>
      <c r="M126" s="51" t="e">
        <f t="shared" si="19"/>
        <v>#DIV/0!</v>
      </c>
      <c r="N126" s="51" t="e">
        <f t="shared" si="22"/>
        <v>#DIV/0!</v>
      </c>
      <c r="O126" s="51" t="e">
        <f t="shared" si="20"/>
        <v>#DIV/0!</v>
      </c>
      <c r="P126" s="49">
        <f>SUM((D103+D104+D105+D106+D107+D108+D109+D110+D111+D112+D113+D114+D115+D116+D117+D118+D119+D120+D121+D122+D123+D124+D125+D126+H103+H104+H105+H106+H107+H108+H109+H110+H111+H112+H113+H114+H115+H116+H117+H118+H119+H120+H121+H122+H123+H124+H125+H126)/(C103+C104+C105+C106+C107+C108+C109+C110+C111+C112+C113+C114+C115+C116+C117+C118+C119+C120+C121+C122+C123+C124+C125+C126+G103+G104+G105+G106+G107+G108+G109+G110+G111+G112+G113+G114+G115+G116+G117+G118+G119+G120+G121+G122+G123+G124+G125+G126))</f>
        <v>11.071942446043165</v>
      </c>
      <c r="Q126" s="50">
        <f>SUM((L102+L103+L104+L105+L106+L107+L108+L109+L110+L111+L112+L113+L114+L115+L116+L117+L118+L119+L120+L121+L122+L123+L124+L125+L126)/(K102+K103+K104+K105+K106+K107+K108+K109+K110+K111+K112+K113+K114+K115+K116+K117+K118+K119+K120+K121+K122+K123+K124+K125+K126))</f>
        <v>10.835931746603784</v>
      </c>
    </row>
    <row r="127" spans="1:17" ht="18" x14ac:dyDescent="0.25">
      <c r="A127" s="5"/>
      <c r="B127" s="12"/>
      <c r="C127" s="13"/>
      <c r="D127" s="13"/>
      <c r="E127" s="13"/>
      <c r="F127" s="13"/>
      <c r="G127" s="13"/>
      <c r="H127" s="13"/>
      <c r="I127" s="13"/>
      <c r="J127" s="13"/>
      <c r="K127" s="11">
        <f t="shared" si="18"/>
        <v>0</v>
      </c>
      <c r="L127" s="11">
        <f t="shared" si="18"/>
        <v>0</v>
      </c>
      <c r="M127" s="51" t="e">
        <f t="shared" si="19"/>
        <v>#DIV/0!</v>
      </c>
      <c r="N127" s="51" t="e">
        <f t="shared" si="22"/>
        <v>#DIV/0!</v>
      </c>
      <c r="O127" s="51" t="e">
        <f t="shared" si="20"/>
        <v>#DIV/0!</v>
      </c>
      <c r="P127" s="49">
        <f>SUM((D103+D104+D105+D106+D107+D108+D109+D110+D111+D112+D113+D114+D115+D116+D117+D118+D119+D120+D121+D122+D123+D124+D125+D126+D127+H103+H104+H105+H106+H107+H108+H109+H110+H111+H112+H113+H114+H115+H116+H117+H118+H119+H120+H121+H122+H123+H124+H125+H126+H127)/(C103+C104+C105+C106+C107+C108+C109+C110+C111+C112+C113+C114+C115+C116+C117+C118+C119+C120+C121+C122+C123+C124+C125+C126+C127+G103+G104+G105+G106+G107+G108+G109+G110+G111+G112+G113+G114+G115+G116+G117+G118+G119+G120+G121+G122+G123+G124+G125+G126+G127))</f>
        <v>11.071942446043165</v>
      </c>
      <c r="Q127" s="50">
        <f>SUM((L102+L103+L104+L105+L106+L107+L108+L109+L110+L111+L112+L113+L114+L115+L116+L117+L118+L119+L120+L121+L122+L123+L124+L125+L126+L127)/(K102+K103+K104+K105+K106+K107+K108+K109+K110+K111+K112+K113+K114+K115+K116+K117+K118+K119+K120+K121+K122+K123+K124+K125+K126+K127))</f>
        <v>10.835931746603784</v>
      </c>
    </row>
    <row r="128" spans="1:17" ht="18" x14ac:dyDescent="0.25">
      <c r="A128" s="5"/>
      <c r="B128" s="15"/>
      <c r="C128" s="13"/>
      <c r="D128" s="13"/>
      <c r="E128" s="13"/>
      <c r="F128" s="13"/>
      <c r="G128" s="13"/>
      <c r="H128" s="13"/>
      <c r="I128" s="13"/>
      <c r="J128" s="13"/>
      <c r="K128" s="11">
        <f t="shared" si="18"/>
        <v>0</v>
      </c>
      <c r="L128" s="11">
        <f t="shared" si="18"/>
        <v>0</v>
      </c>
      <c r="M128" s="51" t="e">
        <f t="shared" si="19"/>
        <v>#DIV/0!</v>
      </c>
      <c r="N128" s="51" t="e">
        <f t="shared" si="22"/>
        <v>#DIV/0!</v>
      </c>
      <c r="O128" s="51" t="e">
        <f t="shared" si="20"/>
        <v>#DIV/0!</v>
      </c>
      <c r="P128" s="49">
        <f>SUM((D103+D104+D105+D106+D107+D108+D109+D110+D111+D112+D113+D114+D115+D116+D117+D118+D119+D120+D121+D122+D123+D124+D125+D126+D127+D128+H103+H104+H105+H106+H107+H108+H109+H110+H111+H112+H113+H114+H115+H116+H117+H118+H119+H120+H121+H122+H123+H124+H125+H126+H127+H128)/(C103+C104+C105+C106+C107+C108+C109+C110+C111+C112+C113+C114+C115+C116+C117+C118+C119+C120+C121+C122+C123+C124+C125+C126+C127+C128+G103+G104+G105+G106+G107+G108+G109+G110+G111+G112+G113+G114+G115+G116+G117+G118+G119+G120+G121+G122+G123+G124+G125+G126+G127+G128))</f>
        <v>11.071942446043165</v>
      </c>
      <c r="Q128" s="50">
        <f>SUM((L102+L103+L104+L105+L106+L107+L108+L109+L110+L111+L112+L113+L114+L115+L116+L117+L118+L119+L120+L121+L122+L123+L124+L125+L126+L127+L128)/(K102+K103+K104+K105+K106+K107+K108+K109+K110+K111+K112+K113+K114+K115+K116+K117+K118+K119+K120+K121+K122+K123+K124+K125+K126+K127+K128))</f>
        <v>10.835931746603784</v>
      </c>
    </row>
    <row r="129" spans="1:17" ht="18" x14ac:dyDescent="0.25">
      <c r="A129" s="5"/>
      <c r="B129" s="15"/>
      <c r="C129" s="13"/>
      <c r="D129" s="13"/>
      <c r="E129" s="13"/>
      <c r="F129" s="13"/>
      <c r="G129" s="13"/>
      <c r="H129" s="13"/>
      <c r="I129" s="13"/>
      <c r="J129" s="13"/>
      <c r="K129" s="11">
        <f t="shared" si="18"/>
        <v>0</v>
      </c>
      <c r="L129" s="11">
        <f t="shared" si="18"/>
        <v>0</v>
      </c>
      <c r="M129" s="51" t="e">
        <f t="shared" si="19"/>
        <v>#DIV/0!</v>
      </c>
      <c r="N129" s="51" t="e">
        <f t="shared" si="22"/>
        <v>#DIV/0!</v>
      </c>
      <c r="O129" s="51" t="e">
        <f t="shared" si="20"/>
        <v>#DIV/0!</v>
      </c>
      <c r="P129" s="49">
        <f>SUM((D103+D104+D105+D106+D107+D108+D109+D110+D111+D112+D113+D114+D115+D116+D117+D118+D119+D120+D121+D122+D123+D124+D125+D126+D127+D128+D129+H103+H104+H105+H106+H107+H108+H109+H110+H111+H112+H113+H114+H115+H116+H117+H118+H119+H120+H121+H122+H123+H124+H125+H126+H127+H128+H129)/(C103+C104+C105+C106+C107+C108+C109+C110+C111+C112+C113+C114+C115+C116+C117+C118+C119+C120+C121+C122+C123+C124+C125+C126+C127+C128+C129+G103+G104+G105+G106+G107+G108+G109+G110+G111+G112+G113+G114+G115+G116+G117+G118+G119+G120+G121+G122+G123+G124+G125+G126+G127+G128+G129))</f>
        <v>11.071942446043165</v>
      </c>
      <c r="Q129" s="50">
        <f>SUM((L102+L103+L104+L105+L106+L107+L108+L109+L110+L111+L112+L113+L114+L115+L116+L117+L118+L119+L120+L121+L122+L123+L124+L125+L126+L127+L128+L129)/(K102+K103+K104+K105+K106+K107+K108+K109+K110+K111+K112+K113+K114+K115+K116+K117+K118+K119+K120+K121+K122+K123+K124+K125+K126+K127+K128+K129))</f>
        <v>10.835931746603784</v>
      </c>
    </row>
    <row r="130" spans="1:17" ht="18" x14ac:dyDescent="0.25">
      <c r="A130" s="5"/>
      <c r="B130" s="8"/>
      <c r="C130" s="14"/>
      <c r="D130" s="14"/>
      <c r="E130" s="14"/>
      <c r="F130" s="14"/>
      <c r="G130" s="14"/>
      <c r="H130" s="14"/>
      <c r="I130" s="14"/>
      <c r="J130" s="14"/>
      <c r="K130" s="8"/>
      <c r="L130" s="8"/>
      <c r="M130" s="46"/>
      <c r="N130" s="46"/>
      <c r="O130" s="46"/>
      <c r="P130" s="46"/>
      <c r="Q130" s="48"/>
    </row>
    <row r="131" spans="1:17" ht="18.75" thickBot="1" x14ac:dyDescent="0.3">
      <c r="A131" s="5"/>
      <c r="B131" s="8"/>
      <c r="C131" s="14"/>
      <c r="D131" s="14"/>
      <c r="E131" s="14"/>
      <c r="F131" s="14"/>
      <c r="G131" s="14"/>
      <c r="H131" s="14"/>
      <c r="I131" s="14"/>
      <c r="J131" s="14"/>
      <c r="K131" s="8"/>
      <c r="L131" s="8"/>
      <c r="M131" s="46"/>
      <c r="N131" s="46"/>
      <c r="O131" s="46"/>
      <c r="P131" s="46"/>
      <c r="Q131" s="48"/>
    </row>
    <row r="132" spans="1:17" ht="19.5" thickTop="1" thickBot="1" x14ac:dyDescent="0.3">
      <c r="A132" s="17" t="s">
        <v>18</v>
      </c>
      <c r="B132" s="19"/>
      <c r="C132" s="70">
        <f>Q129</f>
        <v>10.835931746603784</v>
      </c>
      <c r="D132" s="20"/>
      <c r="E132" s="20">
        <f>COUNTA(E103:E129)</f>
        <v>1</v>
      </c>
      <c r="F132" s="20">
        <f t="shared" ref="F132:J132" si="23">COUNTA(F103:F129)</f>
        <v>1</v>
      </c>
      <c r="G132" s="20"/>
      <c r="H132" s="20"/>
      <c r="I132" s="20">
        <f t="shared" si="23"/>
        <v>2</v>
      </c>
      <c r="J132" s="20">
        <f t="shared" si="23"/>
        <v>0</v>
      </c>
      <c r="K132" s="68">
        <f>SUM(K102:K129)</f>
        <v>188.26253687315634</v>
      </c>
      <c r="L132" s="68">
        <f>SUM(L102:L129)</f>
        <v>2040</v>
      </c>
      <c r="M132" s="52"/>
      <c r="N132" s="52"/>
      <c r="O132" s="53"/>
      <c r="P132" s="53"/>
      <c r="Q132" s="48"/>
    </row>
    <row r="133" spans="1:17" ht="18" x14ac:dyDescent="0.25">
      <c r="A133" s="5"/>
      <c r="B133" s="28"/>
      <c r="C133" s="16"/>
      <c r="D133" s="16"/>
      <c r="E133" s="16"/>
      <c r="F133" s="16"/>
      <c r="G133" s="16"/>
      <c r="H133" s="16"/>
      <c r="I133" s="16"/>
      <c r="J133" s="16"/>
      <c r="K133" s="5"/>
      <c r="L133" s="5"/>
      <c r="M133" s="48"/>
      <c r="N133" s="48"/>
      <c r="O133" s="48"/>
      <c r="P133" s="48"/>
      <c r="Q133" s="48"/>
    </row>
    <row r="134" spans="1:17" ht="18" x14ac:dyDescent="0.25">
      <c r="A134" s="5" t="s">
        <v>76</v>
      </c>
      <c r="B134" s="28"/>
      <c r="C134" s="23"/>
      <c r="D134" s="16"/>
      <c r="E134" s="16"/>
      <c r="F134" s="16"/>
      <c r="G134" s="24"/>
      <c r="H134" s="16"/>
      <c r="I134" s="16"/>
      <c r="J134" s="16"/>
      <c r="K134" s="5"/>
      <c r="L134" s="5"/>
      <c r="M134" s="48"/>
      <c r="N134" s="48"/>
      <c r="O134" s="48"/>
      <c r="P134" s="48"/>
      <c r="Q134" s="48"/>
    </row>
    <row r="135" spans="1:17" ht="18" x14ac:dyDescent="0.25">
      <c r="A135" s="5"/>
      <c r="B135" s="9" t="s">
        <v>16</v>
      </c>
      <c r="C135" s="55">
        <f>SUM(D135/8.12)</f>
        <v>61.699507389162569</v>
      </c>
      <c r="D135" s="10">
        <v>501</v>
      </c>
      <c r="E135" s="10"/>
      <c r="F135" s="10"/>
      <c r="G135" s="10"/>
      <c r="H135" s="10"/>
      <c r="I135" s="10"/>
      <c r="J135" s="10"/>
      <c r="K135" s="56">
        <f>C135</f>
        <v>61.699507389162569</v>
      </c>
      <c r="L135" s="11">
        <v>501</v>
      </c>
      <c r="M135" s="49">
        <f>SUM(D135/C135)</f>
        <v>8.1199999999999992</v>
      </c>
      <c r="N135" s="46" t="e">
        <f>SUM(H135/G135)</f>
        <v>#DIV/0!</v>
      </c>
      <c r="O135" s="49">
        <f>SUM(L135/K135)</f>
        <v>8.1199999999999992</v>
      </c>
      <c r="P135" s="49">
        <f>SUM((D135+H135)/(C135+G135))</f>
        <v>8.1199999999999992</v>
      </c>
      <c r="Q135" s="50">
        <f>SUM(L135/K135)</f>
        <v>8.1199999999999992</v>
      </c>
    </row>
    <row r="136" spans="1:17" ht="18" x14ac:dyDescent="0.25">
      <c r="A136" s="5"/>
      <c r="B136" s="12">
        <v>46282</v>
      </c>
      <c r="C136" s="13"/>
      <c r="D136" s="13"/>
      <c r="E136" s="13"/>
      <c r="F136" s="13"/>
      <c r="G136" s="13"/>
      <c r="H136" s="13"/>
      <c r="I136" s="13"/>
      <c r="J136" s="13"/>
      <c r="K136" s="11">
        <f>SUM(C136+G136)</f>
        <v>0</v>
      </c>
      <c r="L136" s="11">
        <f>SUM(D136+H136)</f>
        <v>0</v>
      </c>
      <c r="M136" s="49" t="e">
        <f>SUM(D136/C136)</f>
        <v>#DIV/0!</v>
      </c>
      <c r="N136" s="49" t="e">
        <f>SUM(H136/G136)</f>
        <v>#DIV/0!</v>
      </c>
      <c r="O136" s="49" t="e">
        <f>SUM(L136/K136)</f>
        <v>#DIV/0!</v>
      </c>
      <c r="P136" s="49" t="e">
        <f>SUM((D136+H136)/(C136+G136))</f>
        <v>#DIV/0!</v>
      </c>
      <c r="Q136" s="50">
        <f>SUM((L135+L136)/(K135+K136))</f>
        <v>8.1199999999999992</v>
      </c>
    </row>
    <row r="137" spans="1:17" ht="18" x14ac:dyDescent="0.25">
      <c r="A137" s="5"/>
      <c r="B137" s="12">
        <f>SUM(B136+7)</f>
        <v>46289</v>
      </c>
      <c r="C137" s="13">
        <v>42</v>
      </c>
      <c r="D137" s="13">
        <v>516</v>
      </c>
      <c r="E137" s="13"/>
      <c r="F137" s="13" t="s">
        <v>17</v>
      </c>
      <c r="G137" s="13">
        <v>33</v>
      </c>
      <c r="H137" s="13">
        <v>297</v>
      </c>
      <c r="I137" s="13"/>
      <c r="J137" s="13" t="s">
        <v>17</v>
      </c>
      <c r="K137" s="11">
        <f t="shared" ref="K137:L162" si="24">SUM(C137+G137)</f>
        <v>75</v>
      </c>
      <c r="L137" s="11">
        <f t="shared" si="24"/>
        <v>813</v>
      </c>
      <c r="M137" s="51">
        <f t="shared" ref="M137:M162" si="25">SUM(D137/C137)</f>
        <v>12.285714285714286</v>
      </c>
      <c r="N137" s="51">
        <f>SUM(H137/G137)</f>
        <v>9</v>
      </c>
      <c r="O137" s="51">
        <f t="shared" ref="O137:O162" si="26">SUM(L137/K137)</f>
        <v>10.84</v>
      </c>
      <c r="P137" s="49">
        <f>SUM((D136+D137+H136+H137)/(C136+C137+G136+G137))</f>
        <v>10.84</v>
      </c>
      <c r="Q137" s="50">
        <f>SUM((L135+L136+L137)/(K135+K136+K137))</f>
        <v>9.6123243243243248</v>
      </c>
    </row>
    <row r="138" spans="1:17" ht="18" x14ac:dyDescent="0.25">
      <c r="A138" s="5"/>
      <c r="B138" s="12">
        <f t="shared" ref="B138:B153" si="27">SUM(B137+7)</f>
        <v>46296</v>
      </c>
      <c r="C138" s="13"/>
      <c r="D138" s="13"/>
      <c r="E138" s="13"/>
      <c r="F138" s="13"/>
      <c r="G138" s="13"/>
      <c r="H138" s="13"/>
      <c r="I138" s="13"/>
      <c r="J138" s="13"/>
      <c r="K138" s="11">
        <f t="shared" si="24"/>
        <v>0</v>
      </c>
      <c r="L138" s="11">
        <f t="shared" si="24"/>
        <v>0</v>
      </c>
      <c r="M138" s="51" t="e">
        <f t="shared" si="25"/>
        <v>#DIV/0!</v>
      </c>
      <c r="N138" s="51" t="e">
        <f t="shared" ref="N138:N162" si="28">SUM(H138/G138)</f>
        <v>#DIV/0!</v>
      </c>
      <c r="O138" s="51" t="e">
        <f t="shared" si="26"/>
        <v>#DIV/0!</v>
      </c>
      <c r="P138" s="49">
        <f>SUM((D136+D137+D138+H136+H137+H138)/(C136+C137+C138+G136+G137+G138))</f>
        <v>10.84</v>
      </c>
      <c r="Q138" s="50">
        <f>SUM((L135+L136+L137+L138)/(K135+K136+K137+K138))</f>
        <v>9.6123243243243248</v>
      </c>
    </row>
    <row r="139" spans="1:17" ht="18" x14ac:dyDescent="0.25">
      <c r="A139" s="5"/>
      <c r="B139" s="12">
        <f t="shared" si="27"/>
        <v>46303</v>
      </c>
      <c r="C139" s="13">
        <v>45</v>
      </c>
      <c r="D139" s="13">
        <v>581</v>
      </c>
      <c r="E139" s="13" t="s">
        <v>17</v>
      </c>
      <c r="F139" s="13"/>
      <c r="G139" s="13">
        <v>18</v>
      </c>
      <c r="H139" s="13">
        <v>250</v>
      </c>
      <c r="I139" s="13"/>
      <c r="J139" s="13" t="s">
        <v>17</v>
      </c>
      <c r="K139" s="11">
        <f t="shared" si="24"/>
        <v>63</v>
      </c>
      <c r="L139" s="11">
        <f t="shared" si="24"/>
        <v>831</v>
      </c>
      <c r="M139" s="51">
        <f t="shared" si="25"/>
        <v>12.911111111111111</v>
      </c>
      <c r="N139" s="51">
        <f t="shared" si="28"/>
        <v>13.888888888888889</v>
      </c>
      <c r="O139" s="51">
        <f t="shared" si="26"/>
        <v>13.19047619047619</v>
      </c>
      <c r="P139" s="49">
        <f>SUM((D136+D137+D138+D139+H136+H137+H138+H139)/(C136+C137+C138+C139+G136+G137+G138+G139))</f>
        <v>11.913043478260869</v>
      </c>
      <c r="Q139" s="50">
        <f>SUM((L135+L136+L137+L138+L139)/(K135+K136+K137+K138+K139))</f>
        <v>10.741138163250204</v>
      </c>
    </row>
    <row r="140" spans="1:17" ht="18" x14ac:dyDescent="0.25">
      <c r="A140" s="5"/>
      <c r="B140" s="12">
        <f t="shared" si="27"/>
        <v>46310</v>
      </c>
      <c r="C140" s="13">
        <v>33</v>
      </c>
      <c r="D140" s="13">
        <v>369</v>
      </c>
      <c r="E140" s="13"/>
      <c r="F140" s="13" t="s">
        <v>17</v>
      </c>
      <c r="G140" s="13">
        <v>33</v>
      </c>
      <c r="H140" s="13">
        <v>278</v>
      </c>
      <c r="I140" s="13"/>
      <c r="J140" s="13" t="s">
        <v>17</v>
      </c>
      <c r="K140" s="11">
        <f t="shared" si="24"/>
        <v>66</v>
      </c>
      <c r="L140" s="11">
        <f t="shared" si="24"/>
        <v>647</v>
      </c>
      <c r="M140" s="51">
        <f t="shared" si="25"/>
        <v>11.181818181818182</v>
      </c>
      <c r="N140" s="51">
        <f t="shared" si="28"/>
        <v>8.4242424242424239</v>
      </c>
      <c r="O140" s="51">
        <f t="shared" si="26"/>
        <v>9.8030303030303028</v>
      </c>
      <c r="P140" s="49">
        <f>SUM((D136+D137+D138+D139+D140+H136+H137+H138+H139+H140)/(C136+C137+C138+C139+C140+G136+G137+G138+G139+G140))</f>
        <v>11.230392156862745</v>
      </c>
      <c r="Q140" s="50">
        <f>SUM((L135+L136+L137+L138+L139+L140)/(K135+K136+K137+K138+K139+K140))</f>
        <v>10.508111315052746</v>
      </c>
    </row>
    <row r="141" spans="1:17" ht="18" x14ac:dyDescent="0.25">
      <c r="A141" s="5"/>
      <c r="B141" s="12">
        <f t="shared" si="27"/>
        <v>46317</v>
      </c>
      <c r="C141" s="13">
        <v>42</v>
      </c>
      <c r="D141" s="13">
        <v>485</v>
      </c>
      <c r="E141" s="13"/>
      <c r="F141" s="13" t="s">
        <v>17</v>
      </c>
      <c r="G141" s="13">
        <v>42</v>
      </c>
      <c r="H141" s="13">
        <v>355</v>
      </c>
      <c r="I141" s="13"/>
      <c r="J141" s="13" t="s">
        <v>17</v>
      </c>
      <c r="K141" s="11">
        <f t="shared" si="24"/>
        <v>84</v>
      </c>
      <c r="L141" s="11">
        <f t="shared" si="24"/>
        <v>840</v>
      </c>
      <c r="M141" s="51">
        <f t="shared" si="25"/>
        <v>11.547619047619047</v>
      </c>
      <c r="N141" s="51">
        <f t="shared" si="28"/>
        <v>8.4523809523809526</v>
      </c>
      <c r="O141" s="51">
        <f t="shared" si="26"/>
        <v>10</v>
      </c>
      <c r="P141" s="49">
        <f>SUM((D136+D137+D138+D139+D140+D141+H136+H137+H138+H139+H140+H141)/(C136+C137+C138+C139+C140+C141+G136+G137+G138+G139+G140+G141))</f>
        <v>10.871527777777779</v>
      </c>
      <c r="Q141" s="50">
        <f>SUM((L135+L136+L137+L138+L139+L140+L141)/(K135+K136+K137+K138+K139+K140+K141))</f>
        <v>10.386059812083561</v>
      </c>
    </row>
    <row r="142" spans="1:17" ht="18" x14ac:dyDescent="0.25">
      <c r="A142" s="5"/>
      <c r="B142" s="12">
        <f t="shared" si="27"/>
        <v>46324</v>
      </c>
      <c r="C142" s="13"/>
      <c r="D142" s="13"/>
      <c r="E142" s="13"/>
      <c r="F142" s="13"/>
      <c r="G142" s="13"/>
      <c r="H142" s="13"/>
      <c r="I142" s="13"/>
      <c r="J142" s="13"/>
      <c r="K142" s="11">
        <f t="shared" si="24"/>
        <v>0</v>
      </c>
      <c r="L142" s="11">
        <f t="shared" si="24"/>
        <v>0</v>
      </c>
      <c r="M142" s="51" t="e">
        <f t="shared" si="25"/>
        <v>#DIV/0!</v>
      </c>
      <c r="N142" s="51" t="e">
        <f t="shared" si="28"/>
        <v>#DIV/0!</v>
      </c>
      <c r="O142" s="51" t="e">
        <f t="shared" si="26"/>
        <v>#DIV/0!</v>
      </c>
      <c r="P142" s="49">
        <f>SUM((D136+D137+D138+D139+D140+D141+D142+H136+H137+H138+H139+H140+H141+H142)/(C136+C137+C138+C139+C140+C141+C142+G136+G137+G138+G139+G140+G141+G142))</f>
        <v>10.871527777777779</v>
      </c>
      <c r="Q142" s="50">
        <f>SUM((L135+L136+L137+L138+L139+L140+L141+L142)/(K135+K136+K137+K138+K139+K140+K141+K142))</f>
        <v>10.386059812083561</v>
      </c>
    </row>
    <row r="143" spans="1:17" ht="18" x14ac:dyDescent="0.25">
      <c r="A143" s="5"/>
      <c r="B143" s="12">
        <f t="shared" si="27"/>
        <v>46331</v>
      </c>
      <c r="C143" s="13"/>
      <c r="D143" s="13"/>
      <c r="E143" s="13"/>
      <c r="F143" s="13"/>
      <c r="G143" s="13"/>
      <c r="H143" s="13"/>
      <c r="I143" s="13"/>
      <c r="J143" s="13"/>
      <c r="K143" s="11">
        <f t="shared" si="24"/>
        <v>0</v>
      </c>
      <c r="L143" s="11">
        <f t="shared" si="24"/>
        <v>0</v>
      </c>
      <c r="M143" s="51" t="e">
        <f t="shared" si="25"/>
        <v>#DIV/0!</v>
      </c>
      <c r="N143" s="51" t="e">
        <f t="shared" si="28"/>
        <v>#DIV/0!</v>
      </c>
      <c r="O143" s="51" t="e">
        <f t="shared" si="26"/>
        <v>#DIV/0!</v>
      </c>
      <c r="P143" s="49">
        <f>SUM((D136+D137+D138+D139+D140+D141+D142+D143+H136+H137+H138+H139+H140+H141+H142+H143)/(C136+C137+C138+C139+C140+C141+C142+C143+G136+G137+G138+G139+G140+G141+G142+G143))</f>
        <v>10.871527777777779</v>
      </c>
      <c r="Q143" s="50">
        <f>SUM((L135+L136+L137+L138+L139+L140+L141+L142+L143)/(K135+K136+K137+K138+K139+K140+K141+K142+K143))</f>
        <v>10.386059812083561</v>
      </c>
    </row>
    <row r="144" spans="1:17" ht="18" x14ac:dyDescent="0.25">
      <c r="A144" s="5"/>
      <c r="B144" s="12">
        <f t="shared" si="27"/>
        <v>46338</v>
      </c>
      <c r="C144" s="13"/>
      <c r="D144" s="13"/>
      <c r="E144" s="13"/>
      <c r="F144" s="13"/>
      <c r="G144" s="13"/>
      <c r="H144" s="13"/>
      <c r="I144" s="13"/>
      <c r="J144" s="13"/>
      <c r="K144" s="11">
        <f t="shared" si="24"/>
        <v>0</v>
      </c>
      <c r="L144" s="11">
        <f t="shared" si="24"/>
        <v>0</v>
      </c>
      <c r="M144" s="51" t="e">
        <f t="shared" si="25"/>
        <v>#DIV/0!</v>
      </c>
      <c r="N144" s="51" t="e">
        <f t="shared" si="28"/>
        <v>#DIV/0!</v>
      </c>
      <c r="O144" s="51" t="e">
        <f t="shared" si="26"/>
        <v>#DIV/0!</v>
      </c>
      <c r="P144" s="49">
        <f>SUM((D136+D137+D138+D139+D140+D141+D142+D143+D144+H136+H137+H138+H139+H140+H141+H142+H143+H144)/(C136+C137+C138+C139+C140+C141+C142+C143+C144+G136+G137+G138+G139+G140+G141+G142+G143+G144))</f>
        <v>10.871527777777779</v>
      </c>
      <c r="Q144" s="50">
        <f>SUM((L135+L136+L137+L138+L139+L140+L141+L142+L143+L144)/(K135+K136+K137+K138+K139+K140+K141+K142+K143+K144))</f>
        <v>10.386059812083561</v>
      </c>
    </row>
    <row r="145" spans="1:17" ht="18" x14ac:dyDescent="0.25">
      <c r="A145" s="5"/>
      <c r="B145" s="12">
        <f t="shared" si="27"/>
        <v>46345</v>
      </c>
      <c r="C145" s="13"/>
      <c r="D145" s="13"/>
      <c r="E145" s="13"/>
      <c r="F145" s="13"/>
      <c r="G145" s="13"/>
      <c r="H145" s="13"/>
      <c r="I145" s="13"/>
      <c r="J145" s="13"/>
      <c r="K145" s="11">
        <f t="shared" si="24"/>
        <v>0</v>
      </c>
      <c r="L145" s="11">
        <f t="shared" si="24"/>
        <v>0</v>
      </c>
      <c r="M145" s="51" t="e">
        <f t="shared" si="25"/>
        <v>#DIV/0!</v>
      </c>
      <c r="N145" s="51" t="e">
        <f t="shared" si="28"/>
        <v>#DIV/0!</v>
      </c>
      <c r="O145" s="51" t="e">
        <f t="shared" si="26"/>
        <v>#DIV/0!</v>
      </c>
      <c r="P145" s="49">
        <f>SUM((D136+D137+D138+D139+D140+D141+D142+D143+D144+D145+H136+H137+H138+H139+H140+H141+H142+H143+H144+H145)/(C136+C137+C138+C139+C140+C141+C142+C143+C144+C145+G136+G137+G138+G139+G140+G141+G142+G143+G144+G145))</f>
        <v>10.871527777777779</v>
      </c>
      <c r="Q145" s="50">
        <f>SUM((L135+L136+L137+L138+L139+L140+L141+L142+L143+L144+L145)/(K135+K136+K137+K138+K139+K140+K141+K142+K143+K144+K145))</f>
        <v>10.386059812083561</v>
      </c>
    </row>
    <row r="146" spans="1:17" ht="18" x14ac:dyDescent="0.25">
      <c r="A146" s="5"/>
      <c r="B146" s="12">
        <f t="shared" si="27"/>
        <v>46352</v>
      </c>
      <c r="C146" s="13"/>
      <c r="D146" s="13"/>
      <c r="E146" s="13"/>
      <c r="F146" s="13"/>
      <c r="G146" s="13"/>
      <c r="H146" s="13"/>
      <c r="I146" s="13"/>
      <c r="J146" s="13"/>
      <c r="K146" s="11">
        <f t="shared" si="24"/>
        <v>0</v>
      </c>
      <c r="L146" s="11">
        <f t="shared" si="24"/>
        <v>0</v>
      </c>
      <c r="M146" s="51" t="e">
        <f t="shared" si="25"/>
        <v>#DIV/0!</v>
      </c>
      <c r="N146" s="51" t="e">
        <f t="shared" si="28"/>
        <v>#DIV/0!</v>
      </c>
      <c r="O146" s="51" t="e">
        <f t="shared" si="26"/>
        <v>#DIV/0!</v>
      </c>
      <c r="P146" s="49">
        <f>SUM((D136+D137+D138+D139+D140+D141+D142+D143+D144+D145+D146+H136+H137+H138+H139+H140+H141+H142+H143+H144+H145+H146)/(C136+C137+C138+C139+C140+C141+C142+C143+C144+C145+C146+G136+G137+G138+G139+G140+G141+G142+G143+G144+G145+G146))</f>
        <v>10.871527777777779</v>
      </c>
      <c r="Q146" s="50">
        <f>SUM((L135+L136+L137+L138+L139+L140+L141+L142+L143+L144+L145+L146)/(K135+K136+K137+K138+K139+K140+K141+K142+K143+K144+K145+K146))</f>
        <v>10.386059812083561</v>
      </c>
    </row>
    <row r="147" spans="1:17" ht="18" x14ac:dyDescent="0.25">
      <c r="A147" s="5"/>
      <c r="B147" s="12">
        <f t="shared" si="27"/>
        <v>46359</v>
      </c>
      <c r="C147" s="13"/>
      <c r="D147" s="13"/>
      <c r="E147" s="13"/>
      <c r="F147" s="13"/>
      <c r="G147" s="13"/>
      <c r="H147" s="13"/>
      <c r="I147" s="13"/>
      <c r="J147" s="13"/>
      <c r="K147" s="11">
        <f t="shared" si="24"/>
        <v>0</v>
      </c>
      <c r="L147" s="11">
        <f t="shared" si="24"/>
        <v>0</v>
      </c>
      <c r="M147" s="51" t="e">
        <f t="shared" si="25"/>
        <v>#DIV/0!</v>
      </c>
      <c r="N147" s="51" t="e">
        <f t="shared" si="28"/>
        <v>#DIV/0!</v>
      </c>
      <c r="O147" s="51" t="e">
        <f t="shared" si="26"/>
        <v>#DIV/0!</v>
      </c>
      <c r="P147" s="49">
        <f>SUM((D136+D137+D138+D139+D140+D141+D142+D143+D144+D145+D146+D147+H136+H137+H138+H139+H140+H141+H142+H143+H144+H145+H146+H147)/(C136+C137+C138+C139+C140+C141+C142+C143+C144+C145+C146+C147+G136+G137+G138+G139+G140+G141+G142+G143+G144+G145+G146+G147))</f>
        <v>10.871527777777779</v>
      </c>
      <c r="Q147" s="50">
        <f>SUM((L135+L136+L137+L138+L139+L140+L141+L142+L143+L144+L145+L146+L147)/(K135+K136+K137+K138+K139+K140+K141+K142+K143+K144+K145+K146+K147))</f>
        <v>10.386059812083561</v>
      </c>
    </row>
    <row r="148" spans="1:17" ht="18" x14ac:dyDescent="0.25">
      <c r="A148" s="5"/>
      <c r="B148" s="12">
        <f t="shared" si="27"/>
        <v>46366</v>
      </c>
      <c r="C148" s="13"/>
      <c r="D148" s="13"/>
      <c r="E148" s="13"/>
      <c r="F148" s="13"/>
      <c r="G148" s="13"/>
      <c r="H148" s="13"/>
      <c r="I148" s="13"/>
      <c r="J148" s="13"/>
      <c r="K148" s="11">
        <f t="shared" si="24"/>
        <v>0</v>
      </c>
      <c r="L148" s="11">
        <f t="shared" si="24"/>
        <v>0</v>
      </c>
      <c r="M148" s="51" t="e">
        <f t="shared" si="25"/>
        <v>#DIV/0!</v>
      </c>
      <c r="N148" s="51" t="e">
        <f t="shared" si="28"/>
        <v>#DIV/0!</v>
      </c>
      <c r="O148" s="51" t="e">
        <f t="shared" si="26"/>
        <v>#DIV/0!</v>
      </c>
      <c r="P148" s="49">
        <f>SUM((D136+D137+D138+D139+D140+D141+D142+D143+D144+D145+D146+D147+D148+H136+H137+H138+H139+H140+H141+H142+H143+H144+H145+H146+H147+H148)/(C136+C137+C138+C139+C140+C141+C142+C143+C144+C145+C146+C147+C148+G136+G137+G138+G139+G140+G141+G142+G143+G144+G145+G146+G147+G148))</f>
        <v>10.871527777777779</v>
      </c>
      <c r="Q148" s="50">
        <f>SUM((L135+L136+L137+L138+L139+L140+L141+L142+L143+L144+L145+L146+L147+L148)/(K135+K136+K137+K138+K139+K140+K141+K142+K143+K144+K145+K146+K147+K148))</f>
        <v>10.386059812083561</v>
      </c>
    </row>
    <row r="149" spans="1:17" ht="18" x14ac:dyDescent="0.25">
      <c r="A149" s="5"/>
      <c r="B149" s="12">
        <f t="shared" si="27"/>
        <v>46373</v>
      </c>
      <c r="C149" s="13"/>
      <c r="D149" s="13"/>
      <c r="E149" s="13"/>
      <c r="F149" s="13"/>
      <c r="G149" s="13"/>
      <c r="H149" s="13"/>
      <c r="I149" s="13"/>
      <c r="J149" s="13"/>
      <c r="K149" s="11">
        <f t="shared" si="24"/>
        <v>0</v>
      </c>
      <c r="L149" s="11">
        <f t="shared" si="24"/>
        <v>0</v>
      </c>
      <c r="M149" s="51" t="e">
        <f t="shared" si="25"/>
        <v>#DIV/0!</v>
      </c>
      <c r="N149" s="51" t="e">
        <f t="shared" si="28"/>
        <v>#DIV/0!</v>
      </c>
      <c r="O149" s="51" t="e">
        <f t="shared" si="26"/>
        <v>#DIV/0!</v>
      </c>
      <c r="P149" s="49">
        <f>SUM((D136+D137+D138+D139+D140+D141+D142+D143+D144+D145+D146+D147+D148+D149+H136+H137+H138+H139+H140+H141+H142+H143+H144+H145+H146+H147+H148+H149)/(C136+C137+C138+C139+C140+C141+C142+C143+C144+C145+C146+C147+C148+C149+G136+G137+G138+G139+G140+G141+G142+G143+G144+G145+G146+G147+G148+G149))</f>
        <v>10.871527777777779</v>
      </c>
      <c r="Q149" s="50">
        <f>SUM((L135+L136+L137+L138+L139+L140+L141+L142+L143+L144+L145+L146+L147+L148+L149)/(K135+K136+K137+K138+K139+K140+K141+K142+K143+K144+K145+K146+K147+K148+K149))</f>
        <v>10.386059812083561</v>
      </c>
    </row>
    <row r="150" spans="1:17" ht="18" x14ac:dyDescent="0.25">
      <c r="A150" s="5"/>
      <c r="B150" s="12">
        <f t="shared" si="27"/>
        <v>46380</v>
      </c>
      <c r="C150" s="13"/>
      <c r="D150" s="13"/>
      <c r="E150" s="13"/>
      <c r="F150" s="13"/>
      <c r="G150" s="13"/>
      <c r="H150" s="13"/>
      <c r="I150" s="13"/>
      <c r="J150" s="13"/>
      <c r="K150" s="11">
        <f t="shared" si="24"/>
        <v>0</v>
      </c>
      <c r="L150" s="11">
        <f t="shared" si="24"/>
        <v>0</v>
      </c>
      <c r="M150" s="51" t="e">
        <f t="shared" si="25"/>
        <v>#DIV/0!</v>
      </c>
      <c r="N150" s="51" t="e">
        <f t="shared" si="28"/>
        <v>#DIV/0!</v>
      </c>
      <c r="O150" s="51" t="e">
        <f t="shared" si="26"/>
        <v>#DIV/0!</v>
      </c>
      <c r="P150" s="49">
        <f>SUM((D136+D137+D138+D139+D140+D141+D142+D143+D144+D145+D146+D147+D148+D149+D150+H136+H137+H138+H139+H140+H141+H142+H143+H144+H145+H146+H147+H148+H149+H150)/(C136+C137+C138+C139+C140+C141+C142+C143+C144+C145+C146+C147+C148+C149+C150+G136+G137+G138+G139+G140+G141+G142+G143+G144+G145+G146+G147+G148+G149+G150))</f>
        <v>10.871527777777779</v>
      </c>
      <c r="Q150" s="50">
        <f>SUM((L135+L136+L137+L138+L139+L140+L141+L142+L143+L144+L145+L146+L147+L148+L149+L150)/(K135+K136+K137+K138+K139+K140+K141+K142+K143+K144+K145+K146+K147+K148+K149+K150))</f>
        <v>10.386059812083561</v>
      </c>
    </row>
    <row r="151" spans="1:17" ht="18" x14ac:dyDescent="0.25">
      <c r="A151" s="5"/>
      <c r="B151" s="12">
        <f t="shared" si="27"/>
        <v>46387</v>
      </c>
      <c r="C151" s="13"/>
      <c r="D151" s="13"/>
      <c r="E151" s="13"/>
      <c r="F151" s="13"/>
      <c r="G151" s="13"/>
      <c r="H151" s="13"/>
      <c r="I151" s="13"/>
      <c r="J151" s="13"/>
      <c r="K151" s="11">
        <f t="shared" si="24"/>
        <v>0</v>
      </c>
      <c r="L151" s="11">
        <f t="shared" si="24"/>
        <v>0</v>
      </c>
      <c r="M151" s="51" t="e">
        <f t="shared" si="25"/>
        <v>#DIV/0!</v>
      </c>
      <c r="N151" s="51" t="e">
        <f t="shared" si="28"/>
        <v>#DIV/0!</v>
      </c>
      <c r="O151" s="51" t="e">
        <f t="shared" si="26"/>
        <v>#DIV/0!</v>
      </c>
      <c r="P151" s="49">
        <f>SUM((D136+D137+D138+D139+D140+D141+D142+D143+D144+D145+D146+D147+D148+D149+D150+D151+H136+H137+H138+H139+H140+H141+H142+H143+H144+H145+H146+H147+H148+H149+H150+H151)/(C136+C137+C138+C139+C140+C141+C142+C143+C144+C145+C146+C147+C148+C149+C150+C151+G136+G137+G138+G139+G140+G141+G142+G143+G144+G145+G146+G147+G148+G149+G150+G151))</f>
        <v>10.871527777777779</v>
      </c>
      <c r="Q151" s="50">
        <f>SUM((L135+L136+L137+L138+L139+L140+L141+L142+L143+L144+L145+L146+L147+L148+L149+L150+L151)/(K135+K136+K137+K138+K139+K140+K141+K142+K143+K144+K145+K146+K147+K148+K149+K150+K151))</f>
        <v>10.386059812083561</v>
      </c>
    </row>
    <row r="152" spans="1:17" ht="18" x14ac:dyDescent="0.25">
      <c r="A152" s="5"/>
      <c r="B152" s="12">
        <f t="shared" si="27"/>
        <v>46394</v>
      </c>
      <c r="C152" s="13"/>
      <c r="D152" s="13"/>
      <c r="E152" s="13"/>
      <c r="F152" s="13"/>
      <c r="G152" s="13"/>
      <c r="H152" s="13"/>
      <c r="I152" s="13"/>
      <c r="J152" s="13"/>
      <c r="K152" s="11">
        <f t="shared" si="24"/>
        <v>0</v>
      </c>
      <c r="L152" s="11">
        <f t="shared" si="24"/>
        <v>0</v>
      </c>
      <c r="M152" s="51" t="e">
        <f t="shared" si="25"/>
        <v>#DIV/0!</v>
      </c>
      <c r="N152" s="51" t="e">
        <f t="shared" si="28"/>
        <v>#DIV/0!</v>
      </c>
      <c r="O152" s="51" t="e">
        <f t="shared" si="26"/>
        <v>#DIV/0!</v>
      </c>
      <c r="P152" s="49">
        <f>SUM((D136+D137+D138+D139+D140+D141+D142+D143+D144+D145+D146+D147+D148+D149+D150+D151+D152+H136+H137+H138+H139+H140+H141+H142+H143+H144+H145+H146+H147+H148+H149+H150+H151+H152)/(C136+C137+C138+C139+C140+C141+C142+C143+C144+C145+C146+C147+C148+C149+C150+C151+C152+G136+G137+G138+G139+G140+G141+G142+G143+G144+G145+G146+G147+G148+G149+G150+G151+G152))</f>
        <v>10.871527777777779</v>
      </c>
      <c r="Q152" s="50">
        <f>SUM((L135+L136+L137+L138+L139+L140+L141+L142+L143+L144+L145+L146+L147+L148+L149+L150+L151+L152)/(K135+K136+K137+K138+K139+K140+K141+K142+K143+K144+K145+K146+K147+K148+K149+K150+K151+K152))</f>
        <v>10.386059812083561</v>
      </c>
    </row>
    <row r="153" spans="1:17" ht="18" x14ac:dyDescent="0.25">
      <c r="A153" s="5"/>
      <c r="B153" s="12">
        <f t="shared" si="27"/>
        <v>46401</v>
      </c>
      <c r="C153" s="13"/>
      <c r="D153" s="13"/>
      <c r="E153" s="13"/>
      <c r="F153" s="13"/>
      <c r="G153" s="13"/>
      <c r="H153" s="13"/>
      <c r="I153" s="13"/>
      <c r="J153" s="13"/>
      <c r="K153" s="11">
        <f t="shared" si="24"/>
        <v>0</v>
      </c>
      <c r="L153" s="11">
        <f t="shared" si="24"/>
        <v>0</v>
      </c>
      <c r="M153" s="51" t="e">
        <f t="shared" si="25"/>
        <v>#DIV/0!</v>
      </c>
      <c r="N153" s="51" t="e">
        <f t="shared" si="28"/>
        <v>#DIV/0!</v>
      </c>
      <c r="O153" s="51" t="e">
        <f t="shared" si="26"/>
        <v>#DIV/0!</v>
      </c>
      <c r="P153" s="49">
        <f>SUM((D136+D137+D138+D139+D140+D141+D142+D143+D144+D145+D146+D147+D148+D149+D150+D151+D152+D153+H136+H137+H138+H139+H140+H141+H142+H143+H144+H145+H146+H147+H148+H149+H150+H151+H152+H153)/(C136+C137+C138+C139+C140+C141+C142+C143+C144+C145+C146+C147+C148+C149+C150+C151+C152+C153+G136+G137+G138+G139+G140+G141+G142+G143+G144+G145+G146+G147+G148+G149+G150+G151+G152+G153))</f>
        <v>10.871527777777779</v>
      </c>
      <c r="Q153" s="50">
        <f>SUM((L135+L136+L137+L138+L139+L140+L141+L142+L143+L144+L145+L146+L147+L148+L149+L150+L151+L152+L153)/(K135+K136+K137+K138+K139+K140+K141+K142+K143+K144+K145+K146+K147+K148+K149+K150+K151+K152+K153))</f>
        <v>10.386059812083561</v>
      </c>
    </row>
    <row r="154" spans="1:17" ht="18" x14ac:dyDescent="0.25">
      <c r="A154" s="5"/>
      <c r="B154" s="12">
        <f>SUM(B153+7)</f>
        <v>46408</v>
      </c>
      <c r="C154" s="13"/>
      <c r="D154" s="13"/>
      <c r="E154" s="13"/>
      <c r="F154" s="13"/>
      <c r="G154" s="13"/>
      <c r="H154" s="13"/>
      <c r="I154" s="13"/>
      <c r="J154" s="13"/>
      <c r="K154" s="11">
        <f t="shared" si="24"/>
        <v>0</v>
      </c>
      <c r="L154" s="11">
        <f t="shared" si="24"/>
        <v>0</v>
      </c>
      <c r="M154" s="51" t="e">
        <f t="shared" si="25"/>
        <v>#DIV/0!</v>
      </c>
      <c r="N154" s="51" t="e">
        <f t="shared" si="28"/>
        <v>#DIV/0!</v>
      </c>
      <c r="O154" s="51" t="e">
        <f t="shared" si="26"/>
        <v>#DIV/0!</v>
      </c>
      <c r="P154" s="49">
        <f>SUM((D136+D137+D138+D139+D140+D141+D142+D143+D144+D145+D146+D147+D148+D149+D150+D151+D152+D153+D154+H136+H137+H138+H139+H140+H141+H142+H143+H144+H145+H146+H147+H148+H149+H150+H151+H152+H153+H154)/(C136+C137+C138+C139+C140+C141+C142+C143+C144+C145+C146+C147+C148+C149+C150+C151+C152+C153+C154+G136+G137+G138+G139+G140+G141+G142+G143+G144+G145+G146+G147+G148+G149+G150+G151+G152+G153+G154))</f>
        <v>10.871527777777779</v>
      </c>
      <c r="Q154" s="50">
        <f>SUM((L135+L136+L137+L138+L139+L140+L141+L142+L143+L144+L145+L146+L147+L148+L149+L150+L151+L152+L153+L154)/(K135+K136+K137+K138+K139+K140+K141+K142+K143+K144+K145+K146+K147+K148+K149+K150+K151+K152+K153+K154))</f>
        <v>10.386059812083561</v>
      </c>
    </row>
    <row r="155" spans="1:17" ht="18" x14ac:dyDescent="0.25">
      <c r="A155" s="5"/>
      <c r="B155" s="12">
        <f>SUM(B154+7)</f>
        <v>46415</v>
      </c>
      <c r="C155" s="13"/>
      <c r="D155" s="13"/>
      <c r="E155" s="13"/>
      <c r="F155" s="13"/>
      <c r="G155" s="13"/>
      <c r="H155" s="13"/>
      <c r="I155" s="13"/>
      <c r="J155" s="13"/>
      <c r="K155" s="11">
        <f t="shared" si="24"/>
        <v>0</v>
      </c>
      <c r="L155" s="11">
        <f t="shared" si="24"/>
        <v>0</v>
      </c>
      <c r="M155" s="51" t="e">
        <f t="shared" si="25"/>
        <v>#DIV/0!</v>
      </c>
      <c r="N155" s="51" t="e">
        <f t="shared" si="28"/>
        <v>#DIV/0!</v>
      </c>
      <c r="O155" s="51" t="e">
        <f t="shared" si="26"/>
        <v>#DIV/0!</v>
      </c>
      <c r="P155" s="49">
        <f>SUM((D136+D137+D138+D139+D140+D141+D142+D143+D144+D145+D146+D147+D148+D149+D150+D151+D152+D153+D154+D155+H136+H137+H138+H139+H140+H141+H142+H143+H144+H145+H146+H147+H148+H149+H150+H151+H152+H153+H154+H155)/(C136+C137+C138+C139+C140+C141+C142+C143+C144+C145+C146+C147+C148+C149+C150+C151+C152+C153+C154+C155+G136+G137+G138+G139+G140+G141+G142+G143+G144+G145+G146+G147+G148+G149+G150+G151+G152+G153+G154+G155))</f>
        <v>10.871527777777779</v>
      </c>
      <c r="Q155" s="50">
        <f>SUM((L135+L136+L137+L138+L139+L140+L141+L142+L143+L144+L145+L146+L147+L148+L149+L150+L151+L152+L153+L154+L155)/(K135+K136+K137+K138+K139+K140+K141+K142+K143+K144+K145+K146+K147+K148+K149+K150+K151+K152+K153+K154+K155))</f>
        <v>10.386059812083561</v>
      </c>
    </row>
    <row r="156" spans="1:17" ht="18" x14ac:dyDescent="0.25">
      <c r="A156" s="5"/>
      <c r="B156" s="12"/>
      <c r="C156" s="13"/>
      <c r="D156" s="13"/>
      <c r="E156" s="13"/>
      <c r="F156" s="13"/>
      <c r="G156" s="13"/>
      <c r="H156" s="13"/>
      <c r="I156" s="13"/>
      <c r="J156" s="13"/>
      <c r="K156" s="11">
        <f t="shared" si="24"/>
        <v>0</v>
      </c>
      <c r="L156" s="11">
        <f t="shared" si="24"/>
        <v>0</v>
      </c>
      <c r="M156" s="51" t="e">
        <f t="shared" si="25"/>
        <v>#DIV/0!</v>
      </c>
      <c r="N156" s="51" t="e">
        <f t="shared" si="28"/>
        <v>#DIV/0!</v>
      </c>
      <c r="O156" s="51" t="e">
        <f t="shared" si="26"/>
        <v>#DIV/0!</v>
      </c>
      <c r="P156" s="49">
        <f>SUM((D136+D137+D138+D139+D140+D141+D142+D143+D144+D145+D146+D147+D148+D149+D150+D151+D152+D153+D154+D155+D156+H136+H137+H138+H139+H140+H141+H142+H143+H144+H145+H146+H147+H148+H149+H150+H151+H152+H153+H154+H155+H156)/(C136+C137+C138+C139+C140+C141+C142+C143+C144+C145+C146+C147+C148+C149+C150+C151+C152+C153+C154+C155+C156+G136+G137+G138+G139+G140+G141+G142+G143+G144+G145+G146+G147+G148+G149+G150+G151+G152+G153+G154+G155+G156))</f>
        <v>10.871527777777779</v>
      </c>
      <c r="Q156" s="50">
        <f>SUM((L135+L136+L137+L138+L139+L140+L141+L142+L143+L144+L145+L146+L147+L148+L149+L150+L151+L152+L153+L154+L155+L156)/(K135+K136+K137+K138+K139+K140+K141+K142+K143+K144+K145+K146+K147+K148+K149+K150+K151+K152+K153+K154+K155+K156))</f>
        <v>10.386059812083561</v>
      </c>
    </row>
    <row r="157" spans="1:17" ht="18" x14ac:dyDescent="0.25">
      <c r="A157" s="5"/>
      <c r="B157" s="12"/>
      <c r="C157" s="13"/>
      <c r="D157" s="13"/>
      <c r="E157" s="13"/>
      <c r="F157" s="13"/>
      <c r="G157" s="13"/>
      <c r="H157" s="13"/>
      <c r="I157" s="13"/>
      <c r="J157" s="13"/>
      <c r="K157" s="11">
        <f t="shared" si="24"/>
        <v>0</v>
      </c>
      <c r="L157" s="11">
        <f t="shared" si="24"/>
        <v>0</v>
      </c>
      <c r="M157" s="51" t="e">
        <f t="shared" si="25"/>
        <v>#DIV/0!</v>
      </c>
      <c r="N157" s="51" t="e">
        <f t="shared" si="28"/>
        <v>#DIV/0!</v>
      </c>
      <c r="O157" s="51" t="e">
        <f t="shared" si="26"/>
        <v>#DIV/0!</v>
      </c>
      <c r="P157" s="49">
        <f>SUM((D136+D137+D138+D139+D140+D141+D142+D143+D144+D145+D146+D147+D148+D149+D150+D151+D152+D153+D154+D155+D156+D157+H136+H137+H138+H139+H140+H141+H142+H143+H144+H145+H146+H147+H148+H149+H150+H151+H152+H153+H154+H155+H156+H157)/(C136+C137+C138+C139+C140+C141+C142+C143+C144+C145+C146+C147+C148+C149+C150+C151+C152+C153+C154+C155+C156+C157+G136+G137+G138+G139+G140+G141+G142+G143+G144+G145+G146+G147+G148+G149+G150+G151+G152+G153+G154+G155+G156+G157))</f>
        <v>10.871527777777779</v>
      </c>
      <c r="Q157" s="50">
        <f>SUM((L135+L136+L137+L138+L139+L140+L141+L142+L143+L144+L145+L146+L147+L148+L149+L150+L151+L152+L153+L154+L155+L156+L157)/(K135+K136+K137+K138+K139+K140+K141+K142+K143+K144+K145+K146+K147+K148+K149+K150+K151+K152+K153+K154+K155+K156+K157))</f>
        <v>10.386059812083561</v>
      </c>
    </row>
    <row r="158" spans="1:17" ht="18" x14ac:dyDescent="0.25">
      <c r="A158" s="5"/>
      <c r="B158" s="12"/>
      <c r="C158" s="13"/>
      <c r="D158" s="13"/>
      <c r="E158" s="13"/>
      <c r="F158" s="13"/>
      <c r="G158" s="13"/>
      <c r="H158" s="13"/>
      <c r="I158" s="13"/>
      <c r="J158" s="13"/>
      <c r="K158" s="11">
        <f t="shared" si="24"/>
        <v>0</v>
      </c>
      <c r="L158" s="11">
        <f t="shared" si="24"/>
        <v>0</v>
      </c>
      <c r="M158" s="51" t="e">
        <f t="shared" si="25"/>
        <v>#DIV/0!</v>
      </c>
      <c r="N158" s="51" t="e">
        <f t="shared" si="28"/>
        <v>#DIV/0!</v>
      </c>
      <c r="O158" s="51" t="e">
        <f t="shared" si="26"/>
        <v>#DIV/0!</v>
      </c>
      <c r="P158" s="49">
        <f>SUM((D136+D137+D138+D139+D140+D141+D142+D143+D144+D145+D146+D147+D148+D149+D150+D151+D152+D153+D154+D155+D156+D157+D158+H136+H137+H138+H139+H140+H141+H142+H143+H144+H145+H146+H147+H148+H149+H150+H151+H152+H153+H154+H155+H156+H157+H158)/(C136+C137+C138+C139+C140+C141+C142+C143+C144+C145+C146+C147+C148+C149+C150+C151+C152+C153+C154+C155+C156+C157+C158+G136+G137+G138+G139+G140+G141+G142+G143+G144+G145+G146+G147+G148+G149+G150+G151+G152+G153+G154+G155+G156+G157+G158))</f>
        <v>10.871527777777779</v>
      </c>
      <c r="Q158" s="50">
        <f>SUM((L135+L136+L137+L138+L139+L140+L141+L142+L143+L144+L145+L146+L147+L148+L149+L150+L151+L152+L153+L154+L155+L156+L157+L158)/(K135+K136+K137+K138+K139+K140+K141+K142+K143+K144+K145+K146+K147+K148+K149+K150+K151+K152+K153+K154+K155+K156+K157+K158))</f>
        <v>10.386059812083561</v>
      </c>
    </row>
    <row r="159" spans="1:17" ht="18" x14ac:dyDescent="0.25">
      <c r="A159" s="5"/>
      <c r="B159" s="12"/>
      <c r="C159" s="13"/>
      <c r="D159" s="13"/>
      <c r="E159" s="13"/>
      <c r="F159" s="13"/>
      <c r="G159" s="13"/>
      <c r="H159" s="13"/>
      <c r="I159" s="13"/>
      <c r="J159" s="13"/>
      <c r="K159" s="11">
        <f t="shared" si="24"/>
        <v>0</v>
      </c>
      <c r="L159" s="11">
        <f t="shared" si="24"/>
        <v>0</v>
      </c>
      <c r="M159" s="51" t="e">
        <f t="shared" si="25"/>
        <v>#DIV/0!</v>
      </c>
      <c r="N159" s="51" t="e">
        <f t="shared" si="28"/>
        <v>#DIV/0!</v>
      </c>
      <c r="O159" s="51" t="e">
        <f t="shared" si="26"/>
        <v>#DIV/0!</v>
      </c>
      <c r="P159" s="49">
        <f>SUM((D136+D137+D138+D139+D140+D141+D142+D143+D144+D145+D146+D147+D148+D149+D150+D151+D152+D153+D154+D155+D156+D157+D158+D159+H136+H137+H138+H139+H140+H141+H142+H143+H144+H145+H146+H147+H148+H149+H150+H151+H152+H153+H154+H155+H156+H157+H158+H159)/(C136+C137+C138+C139+C140+C141+C142+C143+C144+C145+C146+C147+C148+C149+C150+C151+C152+C153+C154+C155+C156+C157+C158+C159+G136+G137+G138+G139+G140+G141+G142+G143+G144+G145+G146+G147+G148+G149+G150+G151+G152+G153+G154+G155+G156+G157+G158+G159))</f>
        <v>10.871527777777779</v>
      </c>
      <c r="Q159" s="50">
        <f>SUM((L135+L136+L137+L138+L139+L140+L141+L142+L143+L144+L145+L146+L147+L148+L149+L150+L151+L152+L153+L154+L155+L156+L157+L158+L159)/(K135+K136+K137+K138+K139+K140+K141+K142+K143+K144+K145+K146+K147+K148+K149+K150+K151+K152+K153+K154+K155+K156+K157+K158+K159))</f>
        <v>10.386059812083561</v>
      </c>
    </row>
    <row r="160" spans="1:17" ht="18" x14ac:dyDescent="0.25">
      <c r="A160" s="5"/>
      <c r="B160" s="12"/>
      <c r="C160" s="13"/>
      <c r="D160" s="13"/>
      <c r="E160" s="13"/>
      <c r="F160" s="13"/>
      <c r="G160" s="13"/>
      <c r="H160" s="13"/>
      <c r="I160" s="13"/>
      <c r="J160" s="13"/>
      <c r="K160" s="11">
        <f t="shared" si="24"/>
        <v>0</v>
      </c>
      <c r="L160" s="11">
        <f t="shared" si="24"/>
        <v>0</v>
      </c>
      <c r="M160" s="51" t="e">
        <f t="shared" si="25"/>
        <v>#DIV/0!</v>
      </c>
      <c r="N160" s="51" t="e">
        <f t="shared" si="28"/>
        <v>#DIV/0!</v>
      </c>
      <c r="O160" s="51" t="e">
        <f t="shared" si="26"/>
        <v>#DIV/0!</v>
      </c>
      <c r="P160" s="49">
        <f>SUM((D136+D137+D138+D139+D140+D141+D142+D143+D144+D145+D146+D147+D148+D149+D150+D151+D152+D153+D154+D155+D156+D157+D158+D159+D160+H136+H137+H138+H139+H140+H141+H142+H143+H144+H145+H146+H147+H148+H149+H150+H151+H152+H153+H154+H155+H156+H157+H158+H159+H160)/(C136+C137+C138+C139+C140+C141+C142+C143+C144+C145+C146+C147+C148+C149+C150+C151+C152+C153+C154+C155+C156+C157+C158+C159+C160+G136+G137+G138+G139+G140+G141+G142+G143+G144+G145+G146+G147+G148+G149+G150+G151+G152+G153+G154+G155+G156+G157+G158+G159+G160))</f>
        <v>10.871527777777779</v>
      </c>
      <c r="Q160" s="50">
        <f>SUM((L135+L136+L137+L138+L139+L140+L141+L142+L143+L144+L145+L146+L147+L148+L149+L150+L151+L152+L153+L154+L155+L156+L157+L158+L159+L160)/(K135+K136+K137+K138+K139+K140+K141+K142+K143+K144+K145+K146+K147+K148+K149+K150+K151+K152+K153+K154+K155+K156+K157+K158+K159+K160))</f>
        <v>10.386059812083561</v>
      </c>
    </row>
    <row r="161" spans="1:17" ht="18" x14ac:dyDescent="0.25">
      <c r="A161" s="5"/>
      <c r="B161" s="15"/>
      <c r="C161" s="13"/>
      <c r="D161" s="13"/>
      <c r="E161" s="13"/>
      <c r="F161" s="13"/>
      <c r="G161" s="13"/>
      <c r="H161" s="13"/>
      <c r="I161" s="13"/>
      <c r="J161" s="13"/>
      <c r="K161" s="11">
        <f t="shared" si="24"/>
        <v>0</v>
      </c>
      <c r="L161" s="11">
        <f t="shared" si="24"/>
        <v>0</v>
      </c>
      <c r="M161" s="51" t="e">
        <f t="shared" si="25"/>
        <v>#DIV/0!</v>
      </c>
      <c r="N161" s="51" t="e">
        <f t="shared" si="28"/>
        <v>#DIV/0!</v>
      </c>
      <c r="O161" s="51" t="e">
        <f t="shared" si="26"/>
        <v>#DIV/0!</v>
      </c>
      <c r="P161" s="49">
        <f>SUM((D136+D137+D138+D139+D140+D141+D142+D143+D144+D145+D146+D147+D148+D149+D150+D151+D152+D153+D154+D155+D156+D157+D158+D159+D160+D161+H136+H137+H138+H139+H140+H141+H142+H143+H144+H145+H146+H147+H148+H149+H150+H151+H152+H153+H154+H155+H156+H157+H158+H159+H160+H161)/(C136+C137+C138+C139+C140+C141+C142+C143+C144+C145+C146+C147+C148+C149+C150+C151+C152+C153+C154+C155+C156+C157+C158+C159+C160+C161+G136+G137+G138+G139+G140+G141+G142+G143+G144+G145+G146+G147+G148+G149+G150+G151+G152+G153+G154+G155+G156+G157+G158+G159+G160+G161))</f>
        <v>10.871527777777779</v>
      </c>
      <c r="Q161" s="50">
        <f>SUM((L135+L136+L137+L138+L139+L140+L141+L142+L143+L144+L145+L146+L147+L148+L149+L150+L151+L152+L153+L154+L155+L156+L157+L158+L159+L160+L161)/(K135+K136+K137+K138+K139+K140+K141+K142+K143+K144+K145+K146+K147+K148+K149+K150+K151+K152+K153+K154+K155+K156+K157+K158+K159+K160+K161))</f>
        <v>10.386059812083561</v>
      </c>
    </row>
    <row r="162" spans="1:17" ht="18" x14ac:dyDescent="0.25">
      <c r="A162" s="5"/>
      <c r="B162" s="15"/>
      <c r="C162" s="13"/>
      <c r="D162" s="13"/>
      <c r="E162" s="13"/>
      <c r="F162" s="13"/>
      <c r="G162" s="13"/>
      <c r="H162" s="13"/>
      <c r="I162" s="13"/>
      <c r="J162" s="13"/>
      <c r="K162" s="11">
        <f t="shared" si="24"/>
        <v>0</v>
      </c>
      <c r="L162" s="11">
        <f t="shared" si="24"/>
        <v>0</v>
      </c>
      <c r="M162" s="51" t="e">
        <f t="shared" si="25"/>
        <v>#DIV/0!</v>
      </c>
      <c r="N162" s="51" t="e">
        <f t="shared" si="28"/>
        <v>#DIV/0!</v>
      </c>
      <c r="O162" s="51" t="e">
        <f t="shared" si="26"/>
        <v>#DIV/0!</v>
      </c>
      <c r="P162" s="49">
        <f>SUM((D136+D137+D138+D139+D140+D141+D142+D143+D144+D145+D146+D147+D148+D149+D150+D151+D152+D153+D154+D155+D156+D157+D158+D159+D160+D161+D162+H136+H137+H138+H139+H140+H141+H142+H143+H144+H145+H146+H147+H148+H149+H150+H151+H152+H153+H154+H155+H156+H157+H158+H159+H160+H161+H162)/(C136+C137+C138+C139+C140+C141+C142+C143+C144+C145+C146+C147+C148+C149+C150+C151+C152+C153+C154+C155+C156+C157+C158+C159+C160+C161+C162+G136+G137+G138+G139+G140+G141+G142+G143+G144+G145+G146+G147+G148+G149+G150+G151+G152+G153+G154+G155+G156+G157+G158+G159+G160+G161+G162))</f>
        <v>10.871527777777779</v>
      </c>
      <c r="Q162" s="50">
        <f>SUM((L135+L136+L137+L138+L139+L140+L141+L142+L143+L144+L145+L146+L147+L148+L149+L150+L151+L152+L153+L154+L155+L156+L157+L158+L159+L160+L161+L162)/(K135+K136+K137+K138+K139+K140+K141+K142+K143+K144+K145+K146+K147+K148+K149+K150+K151+K152+K153+K154+K155+K156+K157+K158+K159+K160+K161+K162))</f>
        <v>10.386059812083561</v>
      </c>
    </row>
    <row r="163" spans="1:17" ht="18" x14ac:dyDescent="0.25">
      <c r="A163" s="5"/>
      <c r="B163" s="8"/>
      <c r="C163" s="14"/>
      <c r="D163" s="14"/>
      <c r="E163" s="14"/>
      <c r="F163" s="14"/>
      <c r="G163" s="14"/>
      <c r="H163" s="14"/>
      <c r="I163" s="14"/>
      <c r="J163" s="14"/>
      <c r="K163" s="8"/>
      <c r="L163" s="8"/>
      <c r="M163" s="46"/>
      <c r="N163" s="46"/>
      <c r="O163" s="46"/>
      <c r="P163" s="46"/>
      <c r="Q163" s="48"/>
    </row>
    <row r="164" spans="1:17" ht="18.75" thickBot="1" x14ac:dyDescent="0.3">
      <c r="A164" s="5"/>
      <c r="B164" s="8"/>
      <c r="C164" s="14"/>
      <c r="D164" s="14"/>
      <c r="E164" s="14"/>
      <c r="F164" s="14"/>
      <c r="G164" s="14"/>
      <c r="H164" s="14"/>
      <c r="I164" s="14"/>
      <c r="J164" s="14"/>
      <c r="K164" s="8"/>
      <c r="L164" s="8"/>
      <c r="M164" s="46"/>
      <c r="N164" s="46"/>
      <c r="O164" s="46"/>
      <c r="P164" s="46"/>
      <c r="Q164" s="48"/>
    </row>
    <row r="165" spans="1:17" ht="19.5" thickTop="1" thickBot="1" x14ac:dyDescent="0.3">
      <c r="A165" s="17" t="s">
        <v>18</v>
      </c>
      <c r="B165" s="19"/>
      <c r="C165" s="70">
        <f>Q162</f>
        <v>10.386059812083561</v>
      </c>
      <c r="D165" s="20"/>
      <c r="E165" s="20">
        <f>COUNTA(E136:E162)</f>
        <v>1</v>
      </c>
      <c r="F165" s="20">
        <f t="shared" ref="F165:J165" si="29">COUNTA(F136:F162)</f>
        <v>3</v>
      </c>
      <c r="G165" s="20"/>
      <c r="H165" s="20"/>
      <c r="I165" s="20">
        <f t="shared" si="29"/>
        <v>0</v>
      </c>
      <c r="J165" s="20">
        <f t="shared" si="29"/>
        <v>4</v>
      </c>
      <c r="K165" s="68">
        <f>SUM(K135:K162)</f>
        <v>349.69950738916259</v>
      </c>
      <c r="L165" s="68">
        <f>SUM(L135:L162)</f>
        <v>3632</v>
      </c>
      <c r="M165" s="52"/>
      <c r="N165" s="52"/>
      <c r="O165" s="53"/>
      <c r="P165" s="53"/>
      <c r="Q165" s="48"/>
    </row>
    <row r="166" spans="1:17" ht="18" x14ac:dyDescent="0.25">
      <c r="A166" s="5"/>
      <c r="B166" s="28"/>
      <c r="C166" s="23"/>
      <c r="D166" s="16"/>
      <c r="E166" s="16"/>
      <c r="F166" s="16"/>
      <c r="G166" s="24"/>
      <c r="H166" s="16"/>
      <c r="I166" s="16"/>
      <c r="J166" s="16"/>
      <c r="K166" s="5"/>
      <c r="L166" s="5"/>
      <c r="M166" s="48"/>
      <c r="N166" s="48"/>
      <c r="O166" s="48"/>
      <c r="P166" s="48"/>
      <c r="Q166" s="48"/>
    </row>
    <row r="167" spans="1:17" ht="18" x14ac:dyDescent="0.25">
      <c r="A167" s="28" t="s">
        <v>80</v>
      </c>
      <c r="B167" s="28"/>
      <c r="C167" s="23"/>
      <c r="D167" s="16"/>
      <c r="E167" s="16"/>
      <c r="F167" s="16"/>
      <c r="G167" s="24"/>
      <c r="H167" s="16"/>
      <c r="I167" s="16"/>
      <c r="J167" s="16"/>
      <c r="K167" s="5"/>
      <c r="L167" s="5"/>
      <c r="M167" s="48"/>
      <c r="N167" s="48"/>
      <c r="O167" s="48"/>
      <c r="P167" s="48"/>
      <c r="Q167" s="48"/>
    </row>
    <row r="168" spans="1:17" ht="18" x14ac:dyDescent="0.25">
      <c r="A168" s="5"/>
      <c r="B168" s="9" t="s">
        <v>16</v>
      </c>
      <c r="C168" s="55">
        <f>SUM(D168/11.71)</f>
        <v>42.783945345858235</v>
      </c>
      <c r="D168" s="10">
        <v>501</v>
      </c>
      <c r="E168" s="10"/>
      <c r="F168" s="10"/>
      <c r="G168" s="10"/>
      <c r="H168" s="10"/>
      <c r="I168" s="10"/>
      <c r="J168" s="10"/>
      <c r="K168" s="56">
        <f>C168</f>
        <v>42.783945345858235</v>
      </c>
      <c r="L168" s="11">
        <v>501</v>
      </c>
      <c r="M168" s="49">
        <f>SUM(D168/C168)</f>
        <v>11.71</v>
      </c>
      <c r="N168" s="46" t="e">
        <f>SUM(H168/G168)</f>
        <v>#DIV/0!</v>
      </c>
      <c r="O168" s="49">
        <f>SUM(L168/K168)</f>
        <v>11.71</v>
      </c>
      <c r="P168" s="49">
        <f>SUM((D168+H168)/(C168+G168))</f>
        <v>11.71</v>
      </c>
      <c r="Q168" s="50">
        <f>SUM(L168/K168)</f>
        <v>11.71</v>
      </c>
    </row>
    <row r="169" spans="1:17" ht="18" x14ac:dyDescent="0.25">
      <c r="A169" s="5"/>
      <c r="B169" s="12">
        <v>46282</v>
      </c>
      <c r="C169" s="13"/>
      <c r="D169" s="13"/>
      <c r="E169" s="13"/>
      <c r="F169" s="13"/>
      <c r="G169" s="13"/>
      <c r="H169" s="13"/>
      <c r="I169" s="13"/>
      <c r="J169" s="13"/>
      <c r="K169" s="11">
        <f>SUM(C169+G169)</f>
        <v>0</v>
      </c>
      <c r="L169" s="11">
        <f>SUM(D169+H169)</f>
        <v>0</v>
      </c>
      <c r="M169" s="51" t="e">
        <f>SUM(D169/C169)</f>
        <v>#DIV/0!</v>
      </c>
      <c r="N169" s="51" t="e">
        <f>SUM(H169/G169)</f>
        <v>#DIV/0!</v>
      </c>
      <c r="O169" s="51" t="e">
        <f>SUM(L169/K169)</f>
        <v>#DIV/0!</v>
      </c>
      <c r="P169" s="49" t="e">
        <f>SUM((D169+H169)/(C169+G169))</f>
        <v>#DIV/0!</v>
      </c>
      <c r="Q169" s="50">
        <f>SUM((L168+L169)/(K168+K169))</f>
        <v>11.71</v>
      </c>
    </row>
    <row r="170" spans="1:17" ht="18" x14ac:dyDescent="0.25">
      <c r="A170" s="5"/>
      <c r="B170" s="12">
        <f>SUM(B169+7)</f>
        <v>46289</v>
      </c>
      <c r="C170" s="13"/>
      <c r="D170" s="13"/>
      <c r="E170" s="13"/>
      <c r="F170" s="13"/>
      <c r="G170" s="13"/>
      <c r="H170" s="13"/>
      <c r="I170" s="13"/>
      <c r="J170" s="13"/>
      <c r="K170" s="11">
        <f t="shared" ref="K170:L195" si="30">SUM(C170+G170)</f>
        <v>0</v>
      </c>
      <c r="L170" s="11">
        <f t="shared" si="30"/>
        <v>0</v>
      </c>
      <c r="M170" s="51" t="e">
        <f t="shared" ref="M170:M195" si="31">SUM(D170/C170)</f>
        <v>#DIV/0!</v>
      </c>
      <c r="N170" s="51" t="e">
        <f>SUM(H170/G170)</f>
        <v>#DIV/0!</v>
      </c>
      <c r="O170" s="51" t="e">
        <f t="shared" ref="O170:O195" si="32">SUM(L170/K170)</f>
        <v>#DIV/0!</v>
      </c>
      <c r="P170" s="49" t="e">
        <f>SUM((D169+D170+H169+H170)/(C169+C170+G169+G170))</f>
        <v>#DIV/0!</v>
      </c>
      <c r="Q170" s="50">
        <f>SUM((L168+L169+L170)/(K168+K169+K170))</f>
        <v>11.71</v>
      </c>
    </row>
    <row r="171" spans="1:17" ht="18" x14ac:dyDescent="0.25">
      <c r="A171" s="5"/>
      <c r="B171" s="12">
        <f t="shared" ref="B171:B186" si="33">SUM(B170+7)</f>
        <v>46296</v>
      </c>
      <c r="C171" s="13"/>
      <c r="D171" s="13"/>
      <c r="E171" s="13"/>
      <c r="F171" s="13"/>
      <c r="G171" s="13"/>
      <c r="H171" s="13"/>
      <c r="I171" s="13"/>
      <c r="J171" s="13"/>
      <c r="K171" s="11">
        <f t="shared" si="30"/>
        <v>0</v>
      </c>
      <c r="L171" s="11">
        <f t="shared" si="30"/>
        <v>0</v>
      </c>
      <c r="M171" s="51" t="e">
        <f t="shared" si="31"/>
        <v>#DIV/0!</v>
      </c>
      <c r="N171" s="51" t="e">
        <f t="shared" ref="N171:N195" si="34">SUM(H171/G171)</f>
        <v>#DIV/0!</v>
      </c>
      <c r="O171" s="51" t="e">
        <f t="shared" si="32"/>
        <v>#DIV/0!</v>
      </c>
      <c r="P171" s="49" t="e">
        <f>SUM((D169+D170+D171+H169+H170+H171)/(C169+C170+C171+G169+G170+G171))</f>
        <v>#DIV/0!</v>
      </c>
      <c r="Q171" s="50">
        <f>SUM((L168+L169+L170+L171)/(K168+K169+K170+K171))</f>
        <v>11.71</v>
      </c>
    </row>
    <row r="172" spans="1:17" ht="18" x14ac:dyDescent="0.25">
      <c r="A172" s="5"/>
      <c r="B172" s="12">
        <f t="shared" si="33"/>
        <v>46303</v>
      </c>
      <c r="C172" s="13"/>
      <c r="D172" s="13"/>
      <c r="E172" s="13"/>
      <c r="F172" s="13"/>
      <c r="G172" s="13"/>
      <c r="H172" s="13"/>
      <c r="I172" s="13"/>
      <c r="J172" s="13"/>
      <c r="K172" s="11">
        <f t="shared" si="30"/>
        <v>0</v>
      </c>
      <c r="L172" s="11">
        <f t="shared" si="30"/>
        <v>0</v>
      </c>
      <c r="M172" s="51" t="e">
        <f t="shared" si="31"/>
        <v>#DIV/0!</v>
      </c>
      <c r="N172" s="51" t="e">
        <f t="shared" si="34"/>
        <v>#DIV/0!</v>
      </c>
      <c r="O172" s="51" t="e">
        <f t="shared" si="32"/>
        <v>#DIV/0!</v>
      </c>
      <c r="P172" s="49" t="e">
        <f>SUM((D169+D170+D171+D172+H169+H170+H171+H172)/(C169+C170+C171+C172+G169+G170+G171+G172))</f>
        <v>#DIV/0!</v>
      </c>
      <c r="Q172" s="50">
        <f>SUM((L168+L169+L170+L171+L172)/(K168+K169+K170+K171+K172))</f>
        <v>11.71</v>
      </c>
    </row>
    <row r="173" spans="1:17" ht="18" x14ac:dyDescent="0.25">
      <c r="A173" s="5"/>
      <c r="B173" s="12">
        <f t="shared" si="33"/>
        <v>46310</v>
      </c>
      <c r="C173" s="13"/>
      <c r="D173" s="13"/>
      <c r="E173" s="13"/>
      <c r="F173" s="13"/>
      <c r="G173" s="13"/>
      <c r="H173" s="13"/>
      <c r="I173" s="13"/>
      <c r="J173" s="13"/>
      <c r="K173" s="11">
        <f t="shared" si="30"/>
        <v>0</v>
      </c>
      <c r="L173" s="11">
        <f t="shared" si="30"/>
        <v>0</v>
      </c>
      <c r="M173" s="51" t="e">
        <f t="shared" si="31"/>
        <v>#DIV/0!</v>
      </c>
      <c r="N173" s="51" t="e">
        <f t="shared" si="34"/>
        <v>#DIV/0!</v>
      </c>
      <c r="O173" s="51" t="e">
        <f t="shared" si="32"/>
        <v>#DIV/0!</v>
      </c>
      <c r="P173" s="49" t="e">
        <f>SUM((D169+D170+D171+D172+D173+H169+H170+H171+H172+H173)/(C169+C170+C171+C172+C173+G169+G170+G171+G172+G173))</f>
        <v>#DIV/0!</v>
      </c>
      <c r="Q173" s="50">
        <f>SUM((L168+L169+L170+L171+L172+L173)/(K168+K169+K170+K171+K172+K173))</f>
        <v>11.71</v>
      </c>
    </row>
    <row r="174" spans="1:17" ht="18" x14ac:dyDescent="0.25">
      <c r="A174" s="5"/>
      <c r="B174" s="12">
        <f t="shared" si="33"/>
        <v>46317</v>
      </c>
      <c r="C174" s="13"/>
      <c r="D174" s="13"/>
      <c r="E174" s="13"/>
      <c r="F174" s="13"/>
      <c r="G174" s="13"/>
      <c r="H174" s="13"/>
      <c r="I174" s="13"/>
      <c r="J174" s="13"/>
      <c r="K174" s="11">
        <f t="shared" si="30"/>
        <v>0</v>
      </c>
      <c r="L174" s="11">
        <f t="shared" si="30"/>
        <v>0</v>
      </c>
      <c r="M174" s="51" t="e">
        <f t="shared" si="31"/>
        <v>#DIV/0!</v>
      </c>
      <c r="N174" s="51" t="e">
        <f t="shared" si="34"/>
        <v>#DIV/0!</v>
      </c>
      <c r="O174" s="51" t="e">
        <f t="shared" si="32"/>
        <v>#DIV/0!</v>
      </c>
      <c r="P174" s="49" t="e">
        <f>SUM((D169+D170+D171+D172+D173+D174+H169+H170+H171+H172+H173+H174)/(C169+C170+C171+C172+C173+C174+G169+G170+G171+G172+G173+G174))</f>
        <v>#DIV/0!</v>
      </c>
      <c r="Q174" s="50">
        <f>SUM((L168+L169+L170+L171+L172+L173+L174)/(K168+K169+K170+K171+K172+K173+K174))</f>
        <v>11.71</v>
      </c>
    </row>
    <row r="175" spans="1:17" ht="18" x14ac:dyDescent="0.25">
      <c r="A175" s="5"/>
      <c r="B175" s="12">
        <f t="shared" si="33"/>
        <v>46324</v>
      </c>
      <c r="C175" s="13"/>
      <c r="D175" s="13"/>
      <c r="E175" s="13"/>
      <c r="F175" s="13"/>
      <c r="G175" s="13"/>
      <c r="H175" s="13"/>
      <c r="I175" s="13"/>
      <c r="J175" s="13"/>
      <c r="K175" s="11">
        <f t="shared" si="30"/>
        <v>0</v>
      </c>
      <c r="L175" s="11">
        <f t="shared" si="30"/>
        <v>0</v>
      </c>
      <c r="M175" s="51" t="e">
        <f t="shared" si="31"/>
        <v>#DIV/0!</v>
      </c>
      <c r="N175" s="51" t="e">
        <f t="shared" si="34"/>
        <v>#DIV/0!</v>
      </c>
      <c r="O175" s="51" t="e">
        <f t="shared" si="32"/>
        <v>#DIV/0!</v>
      </c>
      <c r="P175" s="49" t="e">
        <f>SUM((D169+D170+D171+D172+D173+D174+D175+H169+H170+H171+H172+H173+H174+H175)/(C169+C170+C171+C172+C173+C174+C175+G169+G170+G171+G172+G173+G174+G175))</f>
        <v>#DIV/0!</v>
      </c>
      <c r="Q175" s="50">
        <f>SUM((L168+L169+L170+L171+L172+L173+L174+L175)/(K168+K169+K170+K171+K172+K173+K174+K175))</f>
        <v>11.71</v>
      </c>
    </row>
    <row r="176" spans="1:17" ht="18" x14ac:dyDescent="0.25">
      <c r="A176" s="5"/>
      <c r="B176" s="12">
        <f t="shared" si="33"/>
        <v>46331</v>
      </c>
      <c r="C176" s="13"/>
      <c r="D176" s="13"/>
      <c r="E176" s="13"/>
      <c r="F176" s="13"/>
      <c r="G176" s="13"/>
      <c r="H176" s="13"/>
      <c r="I176" s="13"/>
      <c r="J176" s="13"/>
      <c r="K176" s="11">
        <f t="shared" si="30"/>
        <v>0</v>
      </c>
      <c r="L176" s="11">
        <f t="shared" si="30"/>
        <v>0</v>
      </c>
      <c r="M176" s="51" t="e">
        <f t="shared" si="31"/>
        <v>#DIV/0!</v>
      </c>
      <c r="N176" s="51" t="e">
        <f t="shared" si="34"/>
        <v>#DIV/0!</v>
      </c>
      <c r="O176" s="51" t="e">
        <f t="shared" si="32"/>
        <v>#DIV/0!</v>
      </c>
      <c r="P176" s="49" t="e">
        <f>SUM((D169+D170+D171+D172+D173+D174+D175+D176+H169+H170+H171+H172+H173+H174+H175+H176)/(C169+C170+C171+C172+C173+C174+C175+C176+G169+G170+G171+G172+G173+G174+G175+G176))</f>
        <v>#DIV/0!</v>
      </c>
      <c r="Q176" s="50">
        <f>SUM((L168+L169+L170+L171+L172+L173+L174+L175+L176)/(K168+K169+K170+K171+K172+K173+K174+K175+K176))</f>
        <v>11.71</v>
      </c>
    </row>
    <row r="177" spans="1:17" ht="18" x14ac:dyDescent="0.25">
      <c r="A177" s="5"/>
      <c r="B177" s="12">
        <f t="shared" si="33"/>
        <v>46338</v>
      </c>
      <c r="C177" s="13"/>
      <c r="D177" s="13"/>
      <c r="E177" s="13"/>
      <c r="F177" s="13"/>
      <c r="G177" s="13"/>
      <c r="H177" s="13"/>
      <c r="I177" s="13"/>
      <c r="J177" s="13"/>
      <c r="K177" s="11">
        <f t="shared" si="30"/>
        <v>0</v>
      </c>
      <c r="L177" s="11">
        <f t="shared" si="30"/>
        <v>0</v>
      </c>
      <c r="M177" s="51" t="e">
        <f t="shared" si="31"/>
        <v>#DIV/0!</v>
      </c>
      <c r="N177" s="51" t="e">
        <f t="shared" si="34"/>
        <v>#DIV/0!</v>
      </c>
      <c r="O177" s="51" t="e">
        <f t="shared" si="32"/>
        <v>#DIV/0!</v>
      </c>
      <c r="P177" s="49" t="e">
        <f>SUM((D169+D170+D171+D172+D173+D174+D175+D176+D177+H169+H170+H171+H172+H173+H174+H175+H176+H177)/(C169+C170+C171+C172+C173+C174+C175+C176+C177+G169+G170+G171+G172+G173+G174+G175+G176+G177))</f>
        <v>#DIV/0!</v>
      </c>
      <c r="Q177" s="50">
        <f>SUM((L168+L169+L170+L171+L172+L173+L174+L175+L176+L177)/(K168+K169+K170+K171+K172+K173+K174+K175+K176+K177))</f>
        <v>11.71</v>
      </c>
    </row>
    <row r="178" spans="1:17" ht="18" x14ac:dyDescent="0.25">
      <c r="A178" s="5"/>
      <c r="B178" s="12">
        <f t="shared" si="33"/>
        <v>46345</v>
      </c>
      <c r="C178" s="13"/>
      <c r="D178" s="13"/>
      <c r="E178" s="13"/>
      <c r="F178" s="13"/>
      <c r="G178" s="13"/>
      <c r="H178" s="13"/>
      <c r="I178" s="13"/>
      <c r="J178" s="13"/>
      <c r="K178" s="11">
        <f t="shared" si="30"/>
        <v>0</v>
      </c>
      <c r="L178" s="11">
        <f t="shared" si="30"/>
        <v>0</v>
      </c>
      <c r="M178" s="51" t="e">
        <f t="shared" si="31"/>
        <v>#DIV/0!</v>
      </c>
      <c r="N178" s="51" t="e">
        <f t="shared" si="34"/>
        <v>#DIV/0!</v>
      </c>
      <c r="O178" s="51" t="e">
        <f t="shared" si="32"/>
        <v>#DIV/0!</v>
      </c>
      <c r="P178" s="49" t="e">
        <f>SUM((D169+D170+D171+D172+D173+D174+D175+D176+D177+D178+H169+H170+H171+H172+H173+H174+H175+H176+H177+H178)/(C169+C170+C171+C172+C173+C174+C175+C176+C177+C178+G169+G170+G171+G172+G173+G174+G175+G176+G177+G178))</f>
        <v>#DIV/0!</v>
      </c>
      <c r="Q178" s="50">
        <f>SUM((L168+L169+L170+L171+L172+L173+L174+L175+L176+L177+L178)/(K168+K169+K170+K171+K172+K173+K174+K175+K176+K177+K178))</f>
        <v>11.71</v>
      </c>
    </row>
    <row r="179" spans="1:17" ht="18" x14ac:dyDescent="0.25">
      <c r="A179" s="5"/>
      <c r="B179" s="12">
        <f t="shared" si="33"/>
        <v>46352</v>
      </c>
      <c r="C179" s="13"/>
      <c r="D179" s="13"/>
      <c r="E179" s="13"/>
      <c r="F179" s="13"/>
      <c r="G179" s="13"/>
      <c r="H179" s="13"/>
      <c r="I179" s="13"/>
      <c r="J179" s="13"/>
      <c r="K179" s="11">
        <f t="shared" si="30"/>
        <v>0</v>
      </c>
      <c r="L179" s="11">
        <f t="shared" si="30"/>
        <v>0</v>
      </c>
      <c r="M179" s="51" t="e">
        <f t="shared" si="31"/>
        <v>#DIV/0!</v>
      </c>
      <c r="N179" s="51" t="e">
        <f t="shared" si="34"/>
        <v>#DIV/0!</v>
      </c>
      <c r="O179" s="51" t="e">
        <f t="shared" si="32"/>
        <v>#DIV/0!</v>
      </c>
      <c r="P179" s="49" t="e">
        <f>SUM((D169+D170+D171+D172+D173+D174+D175+D176+D177+D178+D179+H169+H170+H171+H172+H173+H174+H175+H176+H177+H178+H179)/(C169+C170+C171+C172+C173+C174+C175+C176+C177+C178+C179+G169+G170+G171+G172+G173+G174+G175+G176+G177+G178+G179))</f>
        <v>#DIV/0!</v>
      </c>
      <c r="Q179" s="50">
        <f>SUM((L168+L169+L170+L171+L172+L173+L174+L175+L176+L177+L178+L179)/(K168+K169+K170+K171+K172+K173+K174+K175+K176+K177+K178+K179))</f>
        <v>11.71</v>
      </c>
    </row>
    <row r="180" spans="1:17" ht="18" x14ac:dyDescent="0.25">
      <c r="A180" s="5"/>
      <c r="B180" s="12">
        <f t="shared" si="33"/>
        <v>46359</v>
      </c>
      <c r="C180" s="13"/>
      <c r="D180" s="13"/>
      <c r="E180" s="13"/>
      <c r="F180" s="13"/>
      <c r="G180" s="13"/>
      <c r="H180" s="13"/>
      <c r="I180" s="13"/>
      <c r="J180" s="13"/>
      <c r="K180" s="11">
        <f t="shared" si="30"/>
        <v>0</v>
      </c>
      <c r="L180" s="11">
        <f t="shared" si="30"/>
        <v>0</v>
      </c>
      <c r="M180" s="51" t="e">
        <f t="shared" si="31"/>
        <v>#DIV/0!</v>
      </c>
      <c r="N180" s="51" t="e">
        <f t="shared" si="34"/>
        <v>#DIV/0!</v>
      </c>
      <c r="O180" s="51" t="e">
        <f t="shared" si="32"/>
        <v>#DIV/0!</v>
      </c>
      <c r="P180" s="49" t="e">
        <f>SUM((D169+D170+D171+D172+D173+D174+D175+D176+D177+D178+D179+D180+H169+H170+H171+H172+H173+H174+H175+H176+H177+H178+H179+H180)/(C169+C170+C171+C172+C173+C174+C175+C176+C177+C178+C179+C180+G169+G170+G171+G172+G173+G174+G175+G176+G177+G178+G179+G180))</f>
        <v>#DIV/0!</v>
      </c>
      <c r="Q180" s="50">
        <f>SUM((L168+L169+L170+L171+L172+L173+L174+L175+L176+L177+L178+L179+L180)/(K168+K169+K170+K171+K172+K173+K174+K175+K176+K177+K178+K179+K180))</f>
        <v>11.71</v>
      </c>
    </row>
    <row r="181" spans="1:17" ht="18" x14ac:dyDescent="0.25">
      <c r="A181" s="5"/>
      <c r="B181" s="12">
        <f t="shared" si="33"/>
        <v>46366</v>
      </c>
      <c r="C181" s="13"/>
      <c r="D181" s="13"/>
      <c r="E181" s="13"/>
      <c r="F181" s="13"/>
      <c r="G181" s="13"/>
      <c r="H181" s="13"/>
      <c r="I181" s="13"/>
      <c r="J181" s="13"/>
      <c r="K181" s="11">
        <f t="shared" si="30"/>
        <v>0</v>
      </c>
      <c r="L181" s="11">
        <f t="shared" si="30"/>
        <v>0</v>
      </c>
      <c r="M181" s="51" t="e">
        <f t="shared" si="31"/>
        <v>#DIV/0!</v>
      </c>
      <c r="N181" s="51" t="e">
        <f t="shared" si="34"/>
        <v>#DIV/0!</v>
      </c>
      <c r="O181" s="51" t="e">
        <f t="shared" si="32"/>
        <v>#DIV/0!</v>
      </c>
      <c r="P181" s="49" t="e">
        <f>SUM((D169+D170+D171+D172+D173+D174+D175+D176+D177+D178+D179+D180+D181+H169+H170+H171+H172+H173+H174+H175+H176+H177+H178+H179+H180+H181)/(C169+C170+C171+C172+C173+C174+C175+C176+C177+C178+C179+C180+C181+G169+G170+G171+G172+G173+G174+G175+G176+G177+G178+G179+G180+G181))</f>
        <v>#DIV/0!</v>
      </c>
      <c r="Q181" s="50">
        <f>SUM((L168+L169+L170+L171+L172+L173+L174+L175+L176+L177+L178+L179+L180+L181)/(K168+K169+K170+K171+K172+K173+K174+K175+K176+K177+K178+K179+K180+K181))</f>
        <v>11.71</v>
      </c>
    </row>
    <row r="182" spans="1:17" ht="18" x14ac:dyDescent="0.25">
      <c r="A182" s="5"/>
      <c r="B182" s="12">
        <f t="shared" si="33"/>
        <v>46373</v>
      </c>
      <c r="C182" s="13"/>
      <c r="D182" s="13"/>
      <c r="E182" s="13"/>
      <c r="F182" s="13"/>
      <c r="G182" s="13"/>
      <c r="H182" s="13"/>
      <c r="I182" s="13"/>
      <c r="J182" s="13"/>
      <c r="K182" s="11">
        <f t="shared" si="30"/>
        <v>0</v>
      </c>
      <c r="L182" s="11">
        <f t="shared" si="30"/>
        <v>0</v>
      </c>
      <c r="M182" s="51" t="e">
        <f t="shared" si="31"/>
        <v>#DIV/0!</v>
      </c>
      <c r="N182" s="51" t="e">
        <f t="shared" si="34"/>
        <v>#DIV/0!</v>
      </c>
      <c r="O182" s="51" t="e">
        <f t="shared" si="32"/>
        <v>#DIV/0!</v>
      </c>
      <c r="P182" s="49" t="e">
        <f>SUM((D169+D170+D171+D172+D173+D174+D175+D176+D177+D178+D179+D180+D181+D182+H169+H170+H171+H172+H173+H174+H175+H176+H177+H178+H179+H180+H181+H182)/(C169+C170+C171+C172+C173+C174+C175+C176+C177+C178+C179+C180+C181+C182+G169+G170+G171+G172+G173+G174+G175+G176+G177+G178+G179+G180+G181+G182))</f>
        <v>#DIV/0!</v>
      </c>
      <c r="Q182" s="50">
        <f>SUM((L168+L169+L170+L171+L172+L173+L174+L175+L176+L177+L178+L179+L180+L181+L182)/(K168+K169+K170+K171+K172+K173+K174+K175+K176+K177+K178+K179+K180+K181+K182))</f>
        <v>11.71</v>
      </c>
    </row>
    <row r="183" spans="1:17" ht="18" x14ac:dyDescent="0.25">
      <c r="A183" s="5"/>
      <c r="B183" s="12">
        <f t="shared" si="33"/>
        <v>46380</v>
      </c>
      <c r="C183" s="13"/>
      <c r="D183" s="13"/>
      <c r="E183" s="13"/>
      <c r="F183" s="13"/>
      <c r="G183" s="13"/>
      <c r="H183" s="13"/>
      <c r="I183" s="13"/>
      <c r="J183" s="13"/>
      <c r="K183" s="11">
        <f t="shared" si="30"/>
        <v>0</v>
      </c>
      <c r="L183" s="11">
        <f t="shared" si="30"/>
        <v>0</v>
      </c>
      <c r="M183" s="51" t="e">
        <f t="shared" si="31"/>
        <v>#DIV/0!</v>
      </c>
      <c r="N183" s="51" t="e">
        <f t="shared" si="34"/>
        <v>#DIV/0!</v>
      </c>
      <c r="O183" s="51" t="e">
        <f t="shared" si="32"/>
        <v>#DIV/0!</v>
      </c>
      <c r="P183" s="49" t="e">
        <f>SUM((D169+D170+D171+D172+D173+D174+D175+D176+D177+D178+D179+D180+D181+D182+D183+H169+H170+H171+H172+H173+H174+H175+H176+H177+H178+H179+H180+H181+H182+H183)/(C169+C170+C171+C172+C173+C174+C175+C176+C177+C178+C179+C180+C181+C182+C183+G169+G170+G171+G172+G173+G174+G175+G176+G177+G178+G179+G180+G181+G182+G183))</f>
        <v>#DIV/0!</v>
      </c>
      <c r="Q183" s="50">
        <f>SUM((L168+L169+L170+L171+L172+L173+L174+L175+L176+L177+L178+L179+L180+L181+L182+L183)/(K168+K169+K170+K171+K172+K173+K174+K175+K176+K177+K178+K179+K180+K181+K182+K183))</f>
        <v>11.71</v>
      </c>
    </row>
    <row r="184" spans="1:17" ht="18" x14ac:dyDescent="0.25">
      <c r="A184" s="5"/>
      <c r="B184" s="12">
        <f t="shared" si="33"/>
        <v>46387</v>
      </c>
      <c r="C184" s="13"/>
      <c r="D184" s="13"/>
      <c r="E184" s="13"/>
      <c r="F184" s="13"/>
      <c r="G184" s="13"/>
      <c r="H184" s="13"/>
      <c r="I184" s="13"/>
      <c r="J184" s="13"/>
      <c r="K184" s="11">
        <f t="shared" si="30"/>
        <v>0</v>
      </c>
      <c r="L184" s="11">
        <f t="shared" si="30"/>
        <v>0</v>
      </c>
      <c r="M184" s="51" t="e">
        <f t="shared" si="31"/>
        <v>#DIV/0!</v>
      </c>
      <c r="N184" s="51" t="e">
        <f t="shared" si="34"/>
        <v>#DIV/0!</v>
      </c>
      <c r="O184" s="51" t="e">
        <f t="shared" si="32"/>
        <v>#DIV/0!</v>
      </c>
      <c r="P184" s="49" t="e">
        <f>SUM((D169+D170+D171+D172+D173+D174+D175+D176+D177+D178+D179+D180+D181+D182+D183+D184+H169+H170+H171+H172+H173+H174+H175+H176+H177+H178+H179+H180+H181+H182+H183+H184)/(C169+C170+C171+C172+C173+C174+C175+C176+C177+C178+C179+C180+C181+C182+C183+C184+G169+G170+G171+G172+G173+G174+G175+G176+G177+G178+G179+G180+G181+G182+G183+G184))</f>
        <v>#DIV/0!</v>
      </c>
      <c r="Q184" s="50">
        <f>SUM((L168+L169+L170+L171+L172+L173+L174+L175+L176+L177+L178+L179+L180+L181+L182+L183+L184)/(K168+K169+K170+K171+K172+K173+K174+K175+K176+K177+K178+K179+K180+K181+K182+K183+K184))</f>
        <v>11.71</v>
      </c>
    </row>
    <row r="185" spans="1:17" ht="18" x14ac:dyDescent="0.25">
      <c r="A185" s="5"/>
      <c r="B185" s="12">
        <f t="shared" si="33"/>
        <v>46394</v>
      </c>
      <c r="C185" s="13"/>
      <c r="D185" s="13"/>
      <c r="E185" s="13"/>
      <c r="F185" s="13"/>
      <c r="G185" s="13"/>
      <c r="H185" s="13"/>
      <c r="I185" s="13"/>
      <c r="J185" s="13"/>
      <c r="K185" s="11">
        <f t="shared" si="30"/>
        <v>0</v>
      </c>
      <c r="L185" s="11">
        <f t="shared" si="30"/>
        <v>0</v>
      </c>
      <c r="M185" s="51" t="e">
        <f t="shared" si="31"/>
        <v>#DIV/0!</v>
      </c>
      <c r="N185" s="51" t="e">
        <f t="shared" si="34"/>
        <v>#DIV/0!</v>
      </c>
      <c r="O185" s="51" t="e">
        <f t="shared" si="32"/>
        <v>#DIV/0!</v>
      </c>
      <c r="P185" s="49" t="e">
        <f>SUM((D169+D170+D171+D172+D173+D174+D175+D176+D177+D178+D179+D180+D181+D182+D183+D184+D185+H169+H170+H171+H172+H173+H174+H175+H176+H177+H178+H179+H180+H181+H182+H183+H184+H185)/(C169+C170+C171+C172+C173+C174+C175+C176+C177+C178+C179+C180+C181+C182+C183+C184+C185+G169+G170+G171+G172+G173+G174+G175+G176+G177+G178+G179+G180+G181+G182+G183+G184+G185))</f>
        <v>#DIV/0!</v>
      </c>
      <c r="Q185" s="50">
        <f>SUM((L168+L169+L170+L171+L172+L173+L174+L175+L176+L177+L178+L179+L180+L181+L182+L183+L184+L185)/(K168+K169+K170+K171+K172+K173+K174+K175+K176+K177+K178+K179+K180+K181+K182+K183+K184+K185))</f>
        <v>11.71</v>
      </c>
    </row>
    <row r="186" spans="1:17" ht="18" x14ac:dyDescent="0.25">
      <c r="A186" s="5"/>
      <c r="B186" s="12">
        <f t="shared" si="33"/>
        <v>46401</v>
      </c>
      <c r="C186" s="13"/>
      <c r="D186" s="13"/>
      <c r="E186" s="13"/>
      <c r="F186" s="13"/>
      <c r="G186" s="13"/>
      <c r="H186" s="13"/>
      <c r="I186" s="13"/>
      <c r="J186" s="13"/>
      <c r="K186" s="11">
        <f t="shared" si="30"/>
        <v>0</v>
      </c>
      <c r="L186" s="11">
        <f t="shared" si="30"/>
        <v>0</v>
      </c>
      <c r="M186" s="51" t="e">
        <f t="shared" si="31"/>
        <v>#DIV/0!</v>
      </c>
      <c r="N186" s="51" t="e">
        <f t="shared" si="34"/>
        <v>#DIV/0!</v>
      </c>
      <c r="O186" s="51" t="e">
        <f t="shared" si="32"/>
        <v>#DIV/0!</v>
      </c>
      <c r="P186" s="49" t="e">
        <f>SUM((D169+D170+D171+D172+D173+D174+D175+D176+D177+D178+D179+D180+D181+D182+D183+D184+D185+D186+H169+H170+H171+H172+H173+H174+H175+H176+H177+H178+H179+H180+H181+H182+H183+H184+H185+H186)/(C169+C170+C171+C172+C173+C174+C175+C176+C177+C178+C179+C180+C181+C182+C183+C184+C185+C186+G169+G170+G171+G172+G173+G174+G175+G176+G177+G178+G179+G180+G181+G182+G183+G184+G185+G186))</f>
        <v>#DIV/0!</v>
      </c>
      <c r="Q186" s="50">
        <f>SUM((L168+L169+L170+L171+L172+L173+L174+L175+L176+L177+L178+L179+L180+L181+L182+L183+L184+L185+L186)/(K168+K169+K170+K171+K172+K173+K174+K175+K176+K177+K178+K179+K180+K181+K182+K183+K184+K185+K186))</f>
        <v>11.71</v>
      </c>
    </row>
    <row r="187" spans="1:17" ht="18" x14ac:dyDescent="0.25">
      <c r="A187" s="5"/>
      <c r="B187" s="12">
        <f>SUM(B186+7)</f>
        <v>46408</v>
      </c>
      <c r="C187" s="13"/>
      <c r="D187" s="13"/>
      <c r="E187" s="13"/>
      <c r="F187" s="13"/>
      <c r="G187" s="13"/>
      <c r="H187" s="13"/>
      <c r="I187" s="13"/>
      <c r="J187" s="13"/>
      <c r="K187" s="11">
        <f t="shared" si="30"/>
        <v>0</v>
      </c>
      <c r="L187" s="11">
        <f t="shared" si="30"/>
        <v>0</v>
      </c>
      <c r="M187" s="51" t="e">
        <f t="shared" si="31"/>
        <v>#DIV/0!</v>
      </c>
      <c r="N187" s="51" t="e">
        <f t="shared" si="34"/>
        <v>#DIV/0!</v>
      </c>
      <c r="O187" s="51" t="e">
        <f t="shared" si="32"/>
        <v>#DIV/0!</v>
      </c>
      <c r="P187" s="49" t="e">
        <f>SUM((D169+D170+D171+D172+D173+D174+D175+D176+D177+D178+D179+D180+D181+D182+D183+D184+D185+D186+D187+H169+H170+H171+H172+H173+H174+H175+H176+H177+H178+H179+H180+H181+H182+H183+H184+H185+H186+H187)/(C169+C170+C171+C172+C173+C174+C175+C176+C177+C178+C179+C180+C181+C182+C183+C184+C185+C186+C187+G169+G170+G171+G172+G173+G174+G175+G176+G177+G178+G179+G180+G181+G182+G183+G184+G185+G186+G187))</f>
        <v>#DIV/0!</v>
      </c>
      <c r="Q187" s="50">
        <f>SUM((L168+L169+L170+L171+L172+L173+L174+L175+L176+L177+L178+L179+L180+L181+L182+L183+L184+L185+L186+L187)/(K168+K169+K170+K171+K172+K173+K174+K175+K176+K177+K178+K179+K180+K181+K182+K183+K184+K185+K186+K187))</f>
        <v>11.71</v>
      </c>
    </row>
    <row r="188" spans="1:17" ht="18" x14ac:dyDescent="0.25">
      <c r="A188" s="5"/>
      <c r="B188" s="12">
        <f>SUM(B187+7)</f>
        <v>46415</v>
      </c>
      <c r="C188" s="13"/>
      <c r="D188" s="13"/>
      <c r="E188" s="13"/>
      <c r="F188" s="13"/>
      <c r="G188" s="13"/>
      <c r="H188" s="13"/>
      <c r="I188" s="13"/>
      <c r="J188" s="13"/>
      <c r="K188" s="11">
        <f t="shared" si="30"/>
        <v>0</v>
      </c>
      <c r="L188" s="11">
        <f t="shared" si="30"/>
        <v>0</v>
      </c>
      <c r="M188" s="51" t="e">
        <f t="shared" si="31"/>
        <v>#DIV/0!</v>
      </c>
      <c r="N188" s="51" t="e">
        <f t="shared" si="34"/>
        <v>#DIV/0!</v>
      </c>
      <c r="O188" s="51" t="e">
        <f t="shared" si="32"/>
        <v>#DIV/0!</v>
      </c>
      <c r="P188" s="49" t="e">
        <f>SUM((D169+D170+D171+D172+D173+D174+D175+D176+D177+D178+D179+D180+D181+D182+D183+D184+D185+D186+D187+D188+H169+H170+H171+H172+H173+H174+H175+H176+H177+H178+H179+H180+H181+H182+H183+H184+H185+H186+H187+H188)/(C169+C170+C171+C172+C173+C174+C175+C176+C177+C178+C179+C180+C181+C182+C183+C184+C185+C186+C187+C188+G169+G170+G171+G172+G173+G174+G175+G176+G177+G178+G179+G180+G181+G182+G183+G184+G185+G186+G187+G188))</f>
        <v>#DIV/0!</v>
      </c>
      <c r="Q188" s="50">
        <f>SUM((L168+L169+L170+L171+L172+L173+L174+L175+L176+L177+L178+L179+L180+L181+L182+L183+L184+L185+L186+L187+L188)/(K168+K169+K170+K171+K172+K173+K174+K175+K176+K177+K178+K179+K180+K181+K182+K183+K184+K185+K186+K187+K188))</f>
        <v>11.71</v>
      </c>
    </row>
    <row r="189" spans="1:17" ht="18" x14ac:dyDescent="0.25">
      <c r="A189" s="5"/>
      <c r="B189" s="12"/>
      <c r="C189" s="13"/>
      <c r="D189" s="13"/>
      <c r="E189" s="13"/>
      <c r="F189" s="13"/>
      <c r="G189" s="13"/>
      <c r="H189" s="13"/>
      <c r="I189" s="13"/>
      <c r="J189" s="13"/>
      <c r="K189" s="11">
        <f t="shared" si="30"/>
        <v>0</v>
      </c>
      <c r="L189" s="11">
        <f t="shared" si="30"/>
        <v>0</v>
      </c>
      <c r="M189" s="51" t="e">
        <f t="shared" si="31"/>
        <v>#DIV/0!</v>
      </c>
      <c r="N189" s="51" t="e">
        <f t="shared" si="34"/>
        <v>#DIV/0!</v>
      </c>
      <c r="O189" s="51" t="e">
        <f t="shared" si="32"/>
        <v>#DIV/0!</v>
      </c>
      <c r="P189" s="49" t="e">
        <f>SUM((D169+D170+D171+D172+D173+D174+D175+D176+D177+D178+D179+D180+D181+D182+D183+D184+D185+D186+D187+D188+D189+H169+H170+H171+H172+H173+H174+H175+H176+H177+H178+H179+H180+H181+H182+H183+H184+H185+H186+H187+H188+H189)/(C169+C170+C171+C172+C173+C174+C175+C176+C177+C178+C179+C180+C181+C182+C183+C184+C185+C186+C187+C188+C189+G169+G170+G171+G172+G173+G174+G175+G176+G177+G178+G179+G180+G181+G182+G183+G184+G185+G186+G187+G188+G189))</f>
        <v>#DIV/0!</v>
      </c>
      <c r="Q189" s="50">
        <f>SUM((L168+L169+L170+L171+L172+L173+L174+L175+L176+L177+L178+L179+L180+L181+L182+L183+L184+L185+L186+L187+L188+L189)/(K168+K169+K170+K171+K172+K173+K174+K175+K176+K177+K178+K179+K180+K181+K182+K183+K184+K185+K186+K187+K188+K189))</f>
        <v>11.71</v>
      </c>
    </row>
    <row r="190" spans="1:17" ht="18" x14ac:dyDescent="0.25">
      <c r="A190" s="5"/>
      <c r="B190" s="12"/>
      <c r="C190" s="13"/>
      <c r="D190" s="13"/>
      <c r="E190" s="13"/>
      <c r="F190" s="13"/>
      <c r="G190" s="13"/>
      <c r="H190" s="13"/>
      <c r="I190" s="13"/>
      <c r="J190" s="13"/>
      <c r="K190" s="11">
        <f t="shared" si="30"/>
        <v>0</v>
      </c>
      <c r="L190" s="11">
        <f t="shared" si="30"/>
        <v>0</v>
      </c>
      <c r="M190" s="51" t="e">
        <f t="shared" si="31"/>
        <v>#DIV/0!</v>
      </c>
      <c r="N190" s="51" t="e">
        <f t="shared" si="34"/>
        <v>#DIV/0!</v>
      </c>
      <c r="O190" s="51" t="e">
        <f t="shared" si="32"/>
        <v>#DIV/0!</v>
      </c>
      <c r="P190" s="49" t="e">
        <f>SUM((D169+D170+D171+D172+D173+D174+D175+D176+D177+D178+D179+D180+D181+D182+D183+D184+D185+D186+D187+D188+D189+D190+H169+H170+H171+H172+H173+H174+H175+H176+H177+H178+H179+H180+H181+H182+H183+H184+H185+H186+H187+H188+H189+H190)/(C169+C170+C171+C172+C173+C174+C175+C176+C177+C178+C179+C180+C181+C182+C183+C184+C185+C186+C187+C188+C189+C190+G169+G170+G171+G172+G173+G174+G175+G176+G177+G178+G179+G180+G181+G182+G183+G184+G185+G186+G187+G188+G189+G190))</f>
        <v>#DIV/0!</v>
      </c>
      <c r="Q190" s="50">
        <f>SUM((L168+L169+L170+L171+L172+L173+L174+L175+L176+L177+L178+L179+L180+L181+L182+L183+L184+L185+L186+L187+L188+L189+L190)/(K168+K169+K170+K171+K172+K173+K174+K175+K176+K177+K178+K179+K180+K181+K182+K183+K184+K185+K186+K187+K188+K189+K190))</f>
        <v>11.71</v>
      </c>
    </row>
    <row r="191" spans="1:17" ht="18" x14ac:dyDescent="0.25">
      <c r="A191" s="5"/>
      <c r="B191" s="12"/>
      <c r="C191" s="13"/>
      <c r="D191" s="13"/>
      <c r="E191" s="13"/>
      <c r="F191" s="13"/>
      <c r="G191" s="13"/>
      <c r="H191" s="13"/>
      <c r="I191" s="13"/>
      <c r="J191" s="13"/>
      <c r="K191" s="11">
        <f t="shared" si="30"/>
        <v>0</v>
      </c>
      <c r="L191" s="11">
        <f t="shared" si="30"/>
        <v>0</v>
      </c>
      <c r="M191" s="51" t="e">
        <f t="shared" si="31"/>
        <v>#DIV/0!</v>
      </c>
      <c r="N191" s="51" t="e">
        <f t="shared" si="34"/>
        <v>#DIV/0!</v>
      </c>
      <c r="O191" s="51" t="e">
        <f t="shared" si="32"/>
        <v>#DIV/0!</v>
      </c>
      <c r="P191" s="49" t="e">
        <f>SUM((D169+D170+D171+D172+D173+D174+D175+D176+D177+D178+D179+D180+D181+D182+D183+D184+D185+D186+D187+D188+D189+D190+D191+H169+H170+H171+H172+H173+H174+H175+H176+H177+H178+H179+H180+H181+H182+H183+H184+H185+H186+H187+H188+H189+H190+H191)/(C169+C170+C171+C172+C173+C174+C175+C176+C177+C178+C179+C180+C181+C182+C183+C184+C185+C186+C187+C188+C189+C190+C191+G169+G170+G171+G172+G173+G174+G175+G176+G177+G178+G179+G180+G181+G182+G183+G184+G185+G186+G187+G188+G189+G190+G191))</f>
        <v>#DIV/0!</v>
      </c>
      <c r="Q191" s="50">
        <f>SUM((L168+L169+L170+L171+L172+L173+L174+L175+L176+L177+L178+L179+L180+L181+L182+L183+L184+L185+L186+L187+L188+L189+L190+L191)/(K168+K169+K170+K171+K172+K173+K174+K175+K176+K177+K178+K179+K180+K181+K182+K183+K184+K185+K186+K187+K188+K189+K190+K191))</f>
        <v>11.71</v>
      </c>
    </row>
    <row r="192" spans="1:17" ht="18" x14ac:dyDescent="0.25">
      <c r="A192" s="5"/>
      <c r="B192" s="12"/>
      <c r="C192" s="13"/>
      <c r="D192" s="13"/>
      <c r="E192" s="13"/>
      <c r="F192" s="13"/>
      <c r="G192" s="13"/>
      <c r="H192" s="13"/>
      <c r="I192" s="13"/>
      <c r="J192" s="13"/>
      <c r="K192" s="11">
        <f t="shared" si="30"/>
        <v>0</v>
      </c>
      <c r="L192" s="11">
        <f t="shared" si="30"/>
        <v>0</v>
      </c>
      <c r="M192" s="51" t="e">
        <f t="shared" si="31"/>
        <v>#DIV/0!</v>
      </c>
      <c r="N192" s="51" t="e">
        <f t="shared" si="34"/>
        <v>#DIV/0!</v>
      </c>
      <c r="O192" s="51" t="e">
        <f t="shared" si="32"/>
        <v>#DIV/0!</v>
      </c>
      <c r="P192" s="49" t="e">
        <f>SUM((D169+D170+D171+D172+D173+D174+D175+D176+D177+D178+D179+D180+D181+D182+D183+D184+D185+D186+D187+D188+D189+D190+D191+D192+H169+H170+H171+H172+H173+H174+H175+H176+H177+H178+H179+H180+H181+H182+H183+H184+H185+H186+H187+H188+H189+H190+H191+H192)/(C169+C170+C171+C172+C173+C174+C175+C176+C177+C178+C179+C180+C181+C182+C183+C184+C185+C186+C187+C188+C189+C190+C191+C192+G169+G170+G171+G172+G173+G174+G175+G176+G177+G178+G179+G180+G181+G182+G183+G184+G185+G186+G187+G188+G189+G190+G191+G192))</f>
        <v>#DIV/0!</v>
      </c>
      <c r="Q192" s="50">
        <f>SUM((L168+L169+L170+L171+L172+L173+L174+L175+L176+L177+L178+L179+L180+L181+L182+L183+L184+L185+L186+L187+L188+L189+L190+L191+L192)/(K168+K169+K170+K171+K172+K173+K174+K175+K176+K177+K178+K179+K180+K181+K182+K183+K184+K185+K186+K187+K188+K189+K190+K191+K192))</f>
        <v>11.71</v>
      </c>
    </row>
    <row r="193" spans="1:17" ht="18" x14ac:dyDescent="0.25">
      <c r="A193" s="5"/>
      <c r="B193" s="12"/>
      <c r="C193" s="13"/>
      <c r="D193" s="13"/>
      <c r="E193" s="13"/>
      <c r="F193" s="13"/>
      <c r="G193" s="13"/>
      <c r="H193" s="13"/>
      <c r="I193" s="13"/>
      <c r="J193" s="13"/>
      <c r="K193" s="11">
        <f t="shared" si="30"/>
        <v>0</v>
      </c>
      <c r="L193" s="11">
        <f t="shared" si="30"/>
        <v>0</v>
      </c>
      <c r="M193" s="51" t="e">
        <f t="shared" si="31"/>
        <v>#DIV/0!</v>
      </c>
      <c r="N193" s="51" t="e">
        <f t="shared" si="34"/>
        <v>#DIV/0!</v>
      </c>
      <c r="O193" s="51" t="e">
        <f t="shared" si="32"/>
        <v>#DIV/0!</v>
      </c>
      <c r="P193" s="49" t="e">
        <f>SUM((D169+D170+D171+D172+D173+D174+D175+D176+D177+D178+D179+D180+D181+D182+D183+D184+D185+D186+D187+D188+D189+D190+D191+D192+D193+H169+H170+H171+H172+H173+H174+H175+H176+H177+H178+H179+H180+H181+H182+H183+H184+H185+H186+H187+H188+H189+H190+H191+H192+H193)/(C169+C170+C171+C172+C173+C174+C175+C176+C177+C178+C179+C180+C181+C182+C183+C184+C185+C186+C187+C188+C189+C190+C191+C192+C193+G169+G170+G171+G172+G173+G174+G175+G176+G177+G178+G179+G180+G181+G182+G183+G184+G185+G186+G187+G188+G189+G190+G191+G192+G193))</f>
        <v>#DIV/0!</v>
      </c>
      <c r="Q193" s="50">
        <f>SUM((L168+L169+L170+L171+L172+L173+L174+L175+L176+L177+L178+L179+L180+L181+L182+L183+L184+L185+L186+L187+L188+L189+L190+L191+L192+L193)/(K168+K169+K170+K171+K172+K173+K174+K175+K176+K177+K178+K179+K180+K181+K182+K183+K184+K185+K186+K187+K188+K189+K190+K191+K192+K193))</f>
        <v>11.71</v>
      </c>
    </row>
    <row r="194" spans="1:17" ht="18" x14ac:dyDescent="0.25">
      <c r="A194" s="5"/>
      <c r="B194" s="15"/>
      <c r="C194" s="13"/>
      <c r="D194" s="13"/>
      <c r="E194" s="13"/>
      <c r="F194" s="13"/>
      <c r="G194" s="13"/>
      <c r="H194" s="13"/>
      <c r="I194" s="13"/>
      <c r="J194" s="13"/>
      <c r="K194" s="11">
        <f t="shared" si="30"/>
        <v>0</v>
      </c>
      <c r="L194" s="11">
        <f t="shared" si="30"/>
        <v>0</v>
      </c>
      <c r="M194" s="51" t="e">
        <f t="shared" si="31"/>
        <v>#DIV/0!</v>
      </c>
      <c r="N194" s="51" t="e">
        <f t="shared" si="34"/>
        <v>#DIV/0!</v>
      </c>
      <c r="O194" s="51" t="e">
        <f t="shared" si="32"/>
        <v>#DIV/0!</v>
      </c>
      <c r="P194" s="49" t="e">
        <f>SUM((D169+D170+D171+D172+D173+D174+D175+D176+D177+D178+D179+D180+D181+D182+D183+D184+D185+D186+D187+D188+D189+D190+D191+D192+D193+D194+H169+H170+H171+H172+H173+H174+H175+H176+H177+H178+H179+H180+H181+H182+H183+H184+H185+H186+H187+H188+H189+H190+H191+H192+H193+H194)/(C169+C170+C171+C172+C173+C174+C175+C176+C177+C178+C179+C180+C181+C182+C183+C184+C185+C186+C187+C188+C189+C190+C191+C192+C193+C194+G169+G170+G171+G172+G173+G174+G175+G176+G177+G178+G179+G180+G181+G182+G183+G184+G185+G186+G187+G188+G189+G190+G191+G192+G193+G194))</f>
        <v>#DIV/0!</v>
      </c>
      <c r="Q194" s="50">
        <f>SUM((L168+L169+L170+L171+L172+L173+L174+L175+L176+L177+L178+L179+L180+L181+L182+L183+L184+L185+L186+L187+L188+L189+L190+L191+L192+L193+L194)/(K168+K169+K170+K171+K172+K173+K174+K175+K176+K177+K178+K179+K180+K181+K182+K183+K184+K185+K186+K187+K188+K189+K190+K191+K192+K193+K194))</f>
        <v>11.71</v>
      </c>
    </row>
    <row r="195" spans="1:17" ht="18" x14ac:dyDescent="0.25">
      <c r="A195" s="5"/>
      <c r="B195" s="15"/>
      <c r="C195" s="13"/>
      <c r="D195" s="13"/>
      <c r="E195" s="13"/>
      <c r="F195" s="13"/>
      <c r="G195" s="13"/>
      <c r="H195" s="13"/>
      <c r="I195" s="13"/>
      <c r="J195" s="13"/>
      <c r="K195" s="11">
        <f t="shared" si="30"/>
        <v>0</v>
      </c>
      <c r="L195" s="11">
        <f t="shared" si="30"/>
        <v>0</v>
      </c>
      <c r="M195" s="51" t="e">
        <f t="shared" si="31"/>
        <v>#DIV/0!</v>
      </c>
      <c r="N195" s="51" t="e">
        <f t="shared" si="34"/>
        <v>#DIV/0!</v>
      </c>
      <c r="O195" s="51" t="e">
        <f t="shared" si="32"/>
        <v>#DIV/0!</v>
      </c>
      <c r="P195" s="49" t="e">
        <f>SUM((D169+D170+D171+D172+D173+D174+D175+D176+D177+D178+D179+D180+D181+D182+D183+D184+D185+D186+D187+D188+D189+D190+D191+D192+D193+D194+D195+H169+H170+H171+H172+H173+H174+H175+H176+H177+H178+H179+H180+H181+H182+H183+H184+H185+H186+H187+H188+H189+H190+H191+H192+H193+H194+H195)/(C169+C170+C171+C172+C173+C174+C175+C176+C177+C178+C179+C180+C181+C182+C183+C184+C185+C186+C187+C188+C189+C190+C191+C192+C193+C194+C195+G169+G170+G171+G172+G173+G174+G175+G176+G177+G178+G179+G180+G181+G182+G183+G184+G185+G186+G187+G188+G189+G190+G191+G192+G193+G194+G195))</f>
        <v>#DIV/0!</v>
      </c>
      <c r="Q195" s="50">
        <f>SUM((L168+L169+L170+L171+L172+L173+L174+L175+L176+L177+L178+L179+L180+L181+L182+L183+L184+L185+L186+L187+L188+L189+L190+L191+L192+L193+L194+L195)/(K168+K169+K170+K171+K172+K173+K174+K175+K176+K177+K178+K179+K180+K181+K182+K183+K184+K185+K186+K187+K188+K189+K190+K191+K192+K193+K194+K195))</f>
        <v>11.71</v>
      </c>
    </row>
    <row r="196" spans="1:17" ht="18" x14ac:dyDescent="0.25">
      <c r="A196" s="5"/>
      <c r="B196" s="8"/>
      <c r="C196" s="14"/>
      <c r="D196" s="14"/>
      <c r="E196" s="14"/>
      <c r="F196" s="14"/>
      <c r="G196" s="14"/>
      <c r="H196" s="14"/>
      <c r="I196" s="14"/>
      <c r="J196" s="14"/>
      <c r="K196" s="8"/>
      <c r="L196" s="8"/>
      <c r="M196" s="46"/>
      <c r="N196" s="46"/>
      <c r="O196" s="46"/>
      <c r="P196" s="46"/>
      <c r="Q196" s="48"/>
    </row>
    <row r="197" spans="1:17" ht="18.75" thickBot="1" x14ac:dyDescent="0.3">
      <c r="A197" s="5"/>
      <c r="B197" s="8"/>
      <c r="C197" s="14"/>
      <c r="D197" s="14"/>
      <c r="E197" s="14"/>
      <c r="F197" s="14"/>
      <c r="G197" s="14"/>
      <c r="H197" s="14"/>
      <c r="I197" s="14"/>
      <c r="J197" s="14"/>
      <c r="K197" s="8"/>
      <c r="L197" s="8"/>
      <c r="M197" s="46"/>
      <c r="N197" s="46"/>
      <c r="O197" s="46"/>
      <c r="P197" s="46"/>
      <c r="Q197" s="48"/>
    </row>
    <row r="198" spans="1:17" ht="19.5" thickTop="1" thickBot="1" x14ac:dyDescent="0.3">
      <c r="A198" s="17" t="s">
        <v>18</v>
      </c>
      <c r="B198" s="19"/>
      <c r="C198" s="70">
        <f>Q195</f>
        <v>11.71</v>
      </c>
      <c r="D198" s="20"/>
      <c r="E198" s="20">
        <f>COUNTA(E169:E195)</f>
        <v>0</v>
      </c>
      <c r="F198" s="20">
        <f t="shared" ref="F198:J198" si="35">COUNTA(F169:F195)</f>
        <v>0</v>
      </c>
      <c r="G198" s="20"/>
      <c r="H198" s="20"/>
      <c r="I198" s="20">
        <f t="shared" si="35"/>
        <v>0</v>
      </c>
      <c r="J198" s="20">
        <f t="shared" si="35"/>
        <v>0</v>
      </c>
      <c r="K198" s="68">
        <f>SUM(K168:K195)</f>
        <v>42.783945345858235</v>
      </c>
      <c r="L198" s="68">
        <f>SUM(L168:L195)</f>
        <v>501</v>
      </c>
      <c r="M198" s="52"/>
      <c r="N198" s="52"/>
      <c r="O198" s="53"/>
      <c r="P198" s="53"/>
      <c r="Q198" s="48"/>
    </row>
    <row r="199" spans="1:17" ht="18" x14ac:dyDescent="0.25">
      <c r="A199" s="5"/>
      <c r="B199" s="28"/>
      <c r="C199" s="16"/>
      <c r="D199" s="16"/>
      <c r="E199" s="16"/>
      <c r="F199" s="16"/>
      <c r="G199" s="16"/>
      <c r="H199" s="16"/>
      <c r="I199" s="16"/>
      <c r="J199" s="16"/>
      <c r="K199" s="5"/>
      <c r="L199" s="5"/>
      <c r="M199" s="48"/>
      <c r="N199" s="48"/>
      <c r="O199" s="48"/>
      <c r="P199" s="48"/>
      <c r="Q199" s="48"/>
    </row>
    <row r="200" spans="1:17" ht="18" x14ac:dyDescent="0.25">
      <c r="A200" s="5"/>
      <c r="B200" s="28"/>
      <c r="C200" s="16"/>
      <c r="D200" s="16"/>
      <c r="E200" s="16"/>
      <c r="F200" s="16"/>
      <c r="G200" s="16"/>
      <c r="H200" s="16"/>
      <c r="I200" s="16"/>
      <c r="J200" s="16"/>
      <c r="K200" s="5"/>
      <c r="L200" s="5"/>
      <c r="M200" s="48"/>
      <c r="N200" s="48"/>
      <c r="O200" s="48"/>
      <c r="P200" s="48"/>
      <c r="Q200" s="48"/>
    </row>
    <row r="201" spans="1:17" ht="18" x14ac:dyDescent="0.25">
      <c r="A201" s="5"/>
      <c r="B201" s="9" t="s">
        <v>16</v>
      </c>
      <c r="C201" s="55">
        <f>SUM(D201/8)</f>
        <v>62.625</v>
      </c>
      <c r="D201" s="10">
        <v>501</v>
      </c>
      <c r="E201" s="10"/>
      <c r="F201" s="10"/>
      <c r="G201" s="10"/>
      <c r="H201" s="10"/>
      <c r="I201" s="10"/>
      <c r="J201" s="10"/>
      <c r="K201" s="56">
        <f>C201</f>
        <v>62.625</v>
      </c>
      <c r="L201" s="11">
        <v>501</v>
      </c>
      <c r="M201" s="49">
        <f>SUM(D201/C201)</f>
        <v>8</v>
      </c>
      <c r="N201" s="46" t="e">
        <f>SUM(H201/G201)</f>
        <v>#DIV/0!</v>
      </c>
      <c r="O201" s="49">
        <f>SUM(L201/K201)</f>
        <v>8</v>
      </c>
      <c r="P201" s="49">
        <f>SUM((D201+H201)/(C201+G201))</f>
        <v>8</v>
      </c>
      <c r="Q201" s="50">
        <f>SUM(L201/K201)</f>
        <v>8</v>
      </c>
    </row>
    <row r="202" spans="1:17" ht="18" x14ac:dyDescent="0.25">
      <c r="A202" s="5"/>
      <c r="B202" s="12">
        <v>46282</v>
      </c>
      <c r="C202" s="13"/>
      <c r="D202" s="13"/>
      <c r="E202" s="13"/>
      <c r="F202" s="13"/>
      <c r="G202" s="13"/>
      <c r="H202" s="13"/>
      <c r="I202" s="13"/>
      <c r="J202" s="13"/>
      <c r="K202" s="11">
        <f>SUM(C202+G202)</f>
        <v>0</v>
      </c>
      <c r="L202" s="11">
        <f>SUM(D202+H202)</f>
        <v>0</v>
      </c>
      <c r="M202" s="51" t="e">
        <f>SUM(D202/C202)</f>
        <v>#DIV/0!</v>
      </c>
      <c r="N202" s="51" t="e">
        <f>SUM(H202/G202)</f>
        <v>#DIV/0!</v>
      </c>
      <c r="O202" s="51" t="e">
        <f>SUM(L202/K202)</f>
        <v>#DIV/0!</v>
      </c>
      <c r="P202" s="49" t="e">
        <f>SUM((D202+H202)/(C202+G202))</f>
        <v>#DIV/0!</v>
      </c>
      <c r="Q202" s="50">
        <f>SUM((L201+L202)/(K201+K202))</f>
        <v>8</v>
      </c>
    </row>
    <row r="203" spans="1:17" ht="18" x14ac:dyDescent="0.25">
      <c r="A203" s="5"/>
      <c r="B203" s="12">
        <f>SUM(B202+7)</f>
        <v>46289</v>
      </c>
      <c r="C203" s="13"/>
      <c r="D203" s="13"/>
      <c r="E203" s="13"/>
      <c r="F203" s="13"/>
      <c r="G203" s="13"/>
      <c r="H203" s="13"/>
      <c r="I203" s="13"/>
      <c r="J203" s="13"/>
      <c r="K203" s="11">
        <f t="shared" ref="K203:L228" si="36">SUM(C203+G203)</f>
        <v>0</v>
      </c>
      <c r="L203" s="11">
        <f t="shared" si="36"/>
        <v>0</v>
      </c>
      <c r="M203" s="51" t="e">
        <f t="shared" ref="M203:M228" si="37">SUM(D203/C203)</f>
        <v>#DIV/0!</v>
      </c>
      <c r="N203" s="51" t="e">
        <f>SUM(H203/G203)</f>
        <v>#DIV/0!</v>
      </c>
      <c r="O203" s="51" t="e">
        <f t="shared" ref="O203:O228" si="38">SUM(L203/K203)</f>
        <v>#DIV/0!</v>
      </c>
      <c r="P203" s="49" t="e">
        <f>SUM((D202+D203+H202+H203)/(C202+C203+G202+G203))</f>
        <v>#DIV/0!</v>
      </c>
      <c r="Q203" s="50">
        <f>SUM((L201+L202+L203)/(K201+K202+K203))</f>
        <v>8</v>
      </c>
    </row>
    <row r="204" spans="1:17" ht="18" x14ac:dyDescent="0.25">
      <c r="A204" s="5"/>
      <c r="B204" s="12">
        <f t="shared" ref="B204:B219" si="39">SUM(B203+7)</f>
        <v>46296</v>
      </c>
      <c r="C204" s="13"/>
      <c r="D204" s="13"/>
      <c r="E204" s="13"/>
      <c r="F204" s="13"/>
      <c r="G204" s="13"/>
      <c r="H204" s="13"/>
      <c r="I204" s="13"/>
      <c r="J204" s="13"/>
      <c r="K204" s="11">
        <f t="shared" si="36"/>
        <v>0</v>
      </c>
      <c r="L204" s="11">
        <f t="shared" si="36"/>
        <v>0</v>
      </c>
      <c r="M204" s="51" t="e">
        <f t="shared" si="37"/>
        <v>#DIV/0!</v>
      </c>
      <c r="N204" s="51" t="e">
        <f t="shared" ref="N204:N228" si="40">SUM(H204/G204)</f>
        <v>#DIV/0!</v>
      </c>
      <c r="O204" s="51" t="e">
        <f t="shared" si="38"/>
        <v>#DIV/0!</v>
      </c>
      <c r="P204" s="49" t="e">
        <f>SUM((D202+D203+D204+H202+H203+H204)/(C202+C203+C204+G202+G203+G204))</f>
        <v>#DIV/0!</v>
      </c>
      <c r="Q204" s="50">
        <f>SUM((L201+L202+L203+L204)/(K201+K202+K203+K204))</f>
        <v>8</v>
      </c>
    </row>
    <row r="205" spans="1:17" ht="18" x14ac:dyDescent="0.25">
      <c r="A205" s="5"/>
      <c r="B205" s="12">
        <f t="shared" si="39"/>
        <v>46303</v>
      </c>
      <c r="C205" s="13"/>
      <c r="D205" s="13"/>
      <c r="E205" s="13"/>
      <c r="F205" s="13"/>
      <c r="G205" s="13"/>
      <c r="H205" s="13"/>
      <c r="I205" s="13"/>
      <c r="J205" s="13"/>
      <c r="K205" s="11">
        <f t="shared" si="36"/>
        <v>0</v>
      </c>
      <c r="L205" s="11">
        <f t="shared" si="36"/>
        <v>0</v>
      </c>
      <c r="M205" s="51" t="e">
        <f t="shared" si="37"/>
        <v>#DIV/0!</v>
      </c>
      <c r="N205" s="51" t="e">
        <f t="shared" si="40"/>
        <v>#DIV/0!</v>
      </c>
      <c r="O205" s="51" t="e">
        <f t="shared" si="38"/>
        <v>#DIV/0!</v>
      </c>
      <c r="P205" s="49" t="e">
        <f>SUM((D202+D203+D204+D205+H202+H203+H204+H205)/(C202+C203+C204+C205+G202+G203+G204+G205))</f>
        <v>#DIV/0!</v>
      </c>
      <c r="Q205" s="50">
        <f>SUM((L201+L202+L203+L204+L205)/(K201+K202+K203+K204+K205))</f>
        <v>8</v>
      </c>
    </row>
    <row r="206" spans="1:17" ht="18" x14ac:dyDescent="0.25">
      <c r="A206" s="5"/>
      <c r="B206" s="12">
        <f t="shared" si="39"/>
        <v>46310</v>
      </c>
      <c r="C206" s="13"/>
      <c r="D206" s="13"/>
      <c r="E206" s="13"/>
      <c r="F206" s="13"/>
      <c r="G206" s="13"/>
      <c r="H206" s="13"/>
      <c r="I206" s="13"/>
      <c r="J206" s="13"/>
      <c r="K206" s="11">
        <f t="shared" si="36"/>
        <v>0</v>
      </c>
      <c r="L206" s="11">
        <f t="shared" si="36"/>
        <v>0</v>
      </c>
      <c r="M206" s="51" t="e">
        <f t="shared" si="37"/>
        <v>#DIV/0!</v>
      </c>
      <c r="N206" s="51" t="e">
        <f t="shared" si="40"/>
        <v>#DIV/0!</v>
      </c>
      <c r="O206" s="51" t="e">
        <f t="shared" si="38"/>
        <v>#DIV/0!</v>
      </c>
      <c r="P206" s="49" t="e">
        <f>SUM((D202+D203+D204+D205+D206+H202+H203+H204+H205+H206)/(C202+C203+C204+C205+C206+G202+G203+G204+G205+G206))</f>
        <v>#DIV/0!</v>
      </c>
      <c r="Q206" s="50">
        <f>SUM((L201+L202+L203+L204+L205+L206)/(K201+K202+K203+K204+K205+K206))</f>
        <v>8</v>
      </c>
    </row>
    <row r="207" spans="1:17" ht="18" x14ac:dyDescent="0.25">
      <c r="A207" s="5"/>
      <c r="B207" s="12">
        <f t="shared" si="39"/>
        <v>46317</v>
      </c>
      <c r="C207" s="13"/>
      <c r="D207" s="13"/>
      <c r="E207" s="13"/>
      <c r="F207" s="13"/>
      <c r="G207" s="13"/>
      <c r="H207" s="13"/>
      <c r="I207" s="13"/>
      <c r="J207" s="13"/>
      <c r="K207" s="11">
        <f t="shared" si="36"/>
        <v>0</v>
      </c>
      <c r="L207" s="11">
        <f t="shared" si="36"/>
        <v>0</v>
      </c>
      <c r="M207" s="51" t="e">
        <f t="shared" si="37"/>
        <v>#DIV/0!</v>
      </c>
      <c r="N207" s="51" t="e">
        <f t="shared" si="40"/>
        <v>#DIV/0!</v>
      </c>
      <c r="O207" s="51" t="e">
        <f t="shared" si="38"/>
        <v>#DIV/0!</v>
      </c>
      <c r="P207" s="49" t="e">
        <f>SUM((D202+D203+D204+D205+D206+D207+H202+H203+H204+H205+H206+H207)/(C202+C203+C204+C205+C206+C207+G202+G203+G204+G205+G206+G207))</f>
        <v>#DIV/0!</v>
      </c>
      <c r="Q207" s="50">
        <f>SUM((L201+L202+L203+L204+L205+L206+L207)/(K201+K202+K203+K204+K205+K206+K207))</f>
        <v>8</v>
      </c>
    </row>
    <row r="208" spans="1:17" ht="18" x14ac:dyDescent="0.25">
      <c r="A208" s="5"/>
      <c r="B208" s="12">
        <f t="shared" si="39"/>
        <v>46324</v>
      </c>
      <c r="C208" s="13"/>
      <c r="D208" s="13"/>
      <c r="E208" s="13"/>
      <c r="F208" s="13"/>
      <c r="G208" s="13"/>
      <c r="H208" s="13"/>
      <c r="I208" s="13"/>
      <c r="J208" s="13"/>
      <c r="K208" s="11">
        <f t="shared" si="36"/>
        <v>0</v>
      </c>
      <c r="L208" s="11">
        <f t="shared" si="36"/>
        <v>0</v>
      </c>
      <c r="M208" s="51" t="e">
        <f t="shared" si="37"/>
        <v>#DIV/0!</v>
      </c>
      <c r="N208" s="51" t="e">
        <f t="shared" si="40"/>
        <v>#DIV/0!</v>
      </c>
      <c r="O208" s="51" t="e">
        <f t="shared" si="38"/>
        <v>#DIV/0!</v>
      </c>
      <c r="P208" s="49" t="e">
        <f>SUM((D202+D203+D204+D205+D206+D207+D208+H202+H203+H204+H205+H206+H207+H208)/(C202+C203+C204+C205+C206+C207+C208+G202+G203+G204+G205+G206+G207+G208))</f>
        <v>#DIV/0!</v>
      </c>
      <c r="Q208" s="50">
        <f>SUM((L201+L202+L203+L204+L205+L206+L207+L208)/(K201+K202+K203+K204+K205+K206+K207+K208))</f>
        <v>8</v>
      </c>
    </row>
    <row r="209" spans="1:17" ht="18" x14ac:dyDescent="0.25">
      <c r="A209" s="5"/>
      <c r="B209" s="12">
        <f t="shared" si="39"/>
        <v>46331</v>
      </c>
      <c r="C209" s="13"/>
      <c r="D209" s="13"/>
      <c r="E209" s="13"/>
      <c r="F209" s="13"/>
      <c r="G209" s="13"/>
      <c r="H209" s="13"/>
      <c r="I209" s="13"/>
      <c r="J209" s="13"/>
      <c r="K209" s="11">
        <f t="shared" si="36"/>
        <v>0</v>
      </c>
      <c r="L209" s="11">
        <f t="shared" si="36"/>
        <v>0</v>
      </c>
      <c r="M209" s="51" t="e">
        <f t="shared" si="37"/>
        <v>#DIV/0!</v>
      </c>
      <c r="N209" s="51" t="e">
        <f t="shared" si="40"/>
        <v>#DIV/0!</v>
      </c>
      <c r="O209" s="51" t="e">
        <f t="shared" si="38"/>
        <v>#DIV/0!</v>
      </c>
      <c r="P209" s="49" t="e">
        <f>SUM((D202+D203+D204+D205+D206+D207+D208+D209+H202+H203+H204+H205+H206+H207+H208+H209)/(C202+C203+C204+C205+C206+C207+C208+C209+G202+G203+G204+G205+G206+G207+G208+G209))</f>
        <v>#DIV/0!</v>
      </c>
      <c r="Q209" s="50">
        <f>SUM((L201+L202+L203+L204+L205+L206+L207+L208+L209)/(K201+K202+K203+K204+K205+K206+K207+K208+K209))</f>
        <v>8</v>
      </c>
    </row>
    <row r="210" spans="1:17" ht="18" x14ac:dyDescent="0.25">
      <c r="A210" s="5"/>
      <c r="B210" s="12">
        <f t="shared" si="39"/>
        <v>46338</v>
      </c>
      <c r="C210" s="13"/>
      <c r="D210" s="13"/>
      <c r="E210" s="13"/>
      <c r="F210" s="13"/>
      <c r="G210" s="13"/>
      <c r="H210" s="13"/>
      <c r="I210" s="13"/>
      <c r="J210" s="13"/>
      <c r="K210" s="11">
        <f t="shared" si="36"/>
        <v>0</v>
      </c>
      <c r="L210" s="11">
        <f t="shared" si="36"/>
        <v>0</v>
      </c>
      <c r="M210" s="51" t="e">
        <f t="shared" si="37"/>
        <v>#DIV/0!</v>
      </c>
      <c r="N210" s="51" t="e">
        <f t="shared" si="40"/>
        <v>#DIV/0!</v>
      </c>
      <c r="O210" s="51" t="e">
        <f t="shared" si="38"/>
        <v>#DIV/0!</v>
      </c>
      <c r="P210" s="49" t="e">
        <f>SUM((D202+D203+D204+D205+D206+D207+D208+D209+D210+H202+H203+H204+H205+H206+H207+H208+H209+H210)/(C202+C203+C204+C205+C206+C207+C208+C209+C210+G202+G203+G204+G205+G206+G207+G208+G209+G210))</f>
        <v>#DIV/0!</v>
      </c>
      <c r="Q210" s="50">
        <f>SUM((L201+L202+L203+L204+L205+L206+L207+L208+L209+L210)/(K201+K202+K203+K204+K205+K206+K207+K208+K209+K210))</f>
        <v>8</v>
      </c>
    </row>
    <row r="211" spans="1:17" ht="18" x14ac:dyDescent="0.25">
      <c r="A211" s="5"/>
      <c r="B211" s="12">
        <f t="shared" si="39"/>
        <v>46345</v>
      </c>
      <c r="C211" s="13"/>
      <c r="D211" s="13"/>
      <c r="E211" s="13"/>
      <c r="F211" s="13"/>
      <c r="G211" s="13"/>
      <c r="H211" s="13"/>
      <c r="I211" s="13"/>
      <c r="J211" s="13"/>
      <c r="K211" s="11">
        <f t="shared" si="36"/>
        <v>0</v>
      </c>
      <c r="L211" s="11">
        <f t="shared" si="36"/>
        <v>0</v>
      </c>
      <c r="M211" s="51" t="e">
        <f t="shared" si="37"/>
        <v>#DIV/0!</v>
      </c>
      <c r="N211" s="51" t="e">
        <f t="shared" si="40"/>
        <v>#DIV/0!</v>
      </c>
      <c r="O211" s="51" t="e">
        <f t="shared" si="38"/>
        <v>#DIV/0!</v>
      </c>
      <c r="P211" s="49" t="e">
        <f>SUM((D202+D203+D204+D205+D206+D207+D208+D209+D210+D211+H202+H203+H204+H205+H206+H207+H208+H209+H210+H211)/(C202+C203+C204+C205+C206+C207+C208+C209+C210+C211+G202+G203+G204+G205+G206+G207+G208+G209+G210+G211))</f>
        <v>#DIV/0!</v>
      </c>
      <c r="Q211" s="50">
        <f>SUM((L201+L202+L203+L204+L205+L206+L207+L208+L209+L210+L211)/(K201+K202+K203+K204+K205+K206+K207+K208+K209+K210+K211))</f>
        <v>8</v>
      </c>
    </row>
    <row r="212" spans="1:17" ht="18" x14ac:dyDescent="0.25">
      <c r="A212" s="5"/>
      <c r="B212" s="12">
        <f t="shared" si="39"/>
        <v>46352</v>
      </c>
      <c r="C212" s="13"/>
      <c r="D212" s="13"/>
      <c r="E212" s="13"/>
      <c r="F212" s="13"/>
      <c r="G212" s="13"/>
      <c r="H212" s="13"/>
      <c r="I212" s="13"/>
      <c r="J212" s="13"/>
      <c r="K212" s="11">
        <f t="shared" si="36"/>
        <v>0</v>
      </c>
      <c r="L212" s="11">
        <f t="shared" si="36"/>
        <v>0</v>
      </c>
      <c r="M212" s="51" t="e">
        <f t="shared" si="37"/>
        <v>#DIV/0!</v>
      </c>
      <c r="N212" s="51" t="e">
        <f t="shared" si="40"/>
        <v>#DIV/0!</v>
      </c>
      <c r="O212" s="51" t="e">
        <f t="shared" si="38"/>
        <v>#DIV/0!</v>
      </c>
      <c r="P212" s="49" t="e">
        <f>SUM((D202+D203+D204+D205+D206+D207+D208+D209+D210+D211+D212+H202+H203+H204+H205+H206+H207+H208+H209+H210+H211+H212)/(C202+C203+C204+C205+C206+C207+C208+C209+C210+C211+C212+G202+G203+G204+G205+G206+G207+G208+G209+G210+G211+G212))</f>
        <v>#DIV/0!</v>
      </c>
      <c r="Q212" s="50">
        <f>SUM((L201+L202+L203+L204+L205+L206+L207+L208+L209+L210+L211+L212)/(K201+K202+K203+K204+K205+K206+K207+K208+K209+K210+K211+K212))</f>
        <v>8</v>
      </c>
    </row>
    <row r="213" spans="1:17" ht="18" x14ac:dyDescent="0.25">
      <c r="A213" s="5"/>
      <c r="B213" s="12">
        <f t="shared" si="39"/>
        <v>46359</v>
      </c>
      <c r="C213" s="13"/>
      <c r="D213" s="13"/>
      <c r="E213" s="13"/>
      <c r="F213" s="13"/>
      <c r="G213" s="13"/>
      <c r="H213" s="13"/>
      <c r="I213" s="13"/>
      <c r="J213" s="13"/>
      <c r="K213" s="11">
        <f t="shared" si="36"/>
        <v>0</v>
      </c>
      <c r="L213" s="11">
        <f t="shared" si="36"/>
        <v>0</v>
      </c>
      <c r="M213" s="51" t="e">
        <f t="shared" si="37"/>
        <v>#DIV/0!</v>
      </c>
      <c r="N213" s="51" t="e">
        <f t="shared" si="40"/>
        <v>#DIV/0!</v>
      </c>
      <c r="O213" s="51" t="e">
        <f t="shared" si="38"/>
        <v>#DIV/0!</v>
      </c>
      <c r="P213" s="49" t="e">
        <f>SUM((D202+D203+D204+D205+D206+D207+D208+D209+D210+D211+D212+D213+H202+H203+H204+H205+H206+H207+H208+H209+H210+H211+H212+H213)/(C202+C203+C204+C205+C206+C207+C208+C209+C210+C211+C212+C213+G202+G203+G204+G205+G206+G207+G208+G209+G210+G211+G212+G213))</f>
        <v>#DIV/0!</v>
      </c>
      <c r="Q213" s="50">
        <f>SUM((L201+L202+L203+L204+L205+L206+L207+L208+L209+L210+L211+L212+L213)/(K201+K202+K203+K204+K205+K206+K207+K208+K209+K210+K211+K212+K213))</f>
        <v>8</v>
      </c>
    </row>
    <row r="214" spans="1:17" ht="18" x14ac:dyDescent="0.25">
      <c r="A214" s="5"/>
      <c r="B214" s="12">
        <f t="shared" si="39"/>
        <v>46366</v>
      </c>
      <c r="C214" s="13"/>
      <c r="D214" s="13"/>
      <c r="E214" s="13"/>
      <c r="F214" s="13"/>
      <c r="G214" s="13"/>
      <c r="H214" s="13"/>
      <c r="I214" s="13"/>
      <c r="J214" s="13"/>
      <c r="K214" s="11">
        <f t="shared" si="36"/>
        <v>0</v>
      </c>
      <c r="L214" s="11">
        <f t="shared" si="36"/>
        <v>0</v>
      </c>
      <c r="M214" s="51" t="e">
        <f t="shared" si="37"/>
        <v>#DIV/0!</v>
      </c>
      <c r="N214" s="51" t="e">
        <f t="shared" si="40"/>
        <v>#DIV/0!</v>
      </c>
      <c r="O214" s="51" t="e">
        <f t="shared" si="38"/>
        <v>#DIV/0!</v>
      </c>
      <c r="P214" s="49" t="e">
        <f>SUM((D202+D203+D204+D205+D206+D207+D208+D209+D210+D211+D212+D213+D214+H202+H203+H204+H205+H206+H207+H208+H209+H210+H211+H212+H213+H214)/(C202+C203+C204+C205+C206+C207+C208+C209+C210+C211+C212+C213+C214+G202+G203+G204+G205+G206+G207+G208+G209+G210+G211+G212+G213+G214))</f>
        <v>#DIV/0!</v>
      </c>
      <c r="Q214" s="50">
        <f>SUM((L201+L202+L203+L204+L205+L206+L207+L208+L209+L210+L211+L212+L213+L214)/(K201+K202+K203+K204+K205+K206+K207+K208+K209+K210+K211+K212+K213+K214))</f>
        <v>8</v>
      </c>
    </row>
    <row r="215" spans="1:17" ht="18" x14ac:dyDescent="0.25">
      <c r="A215" s="5"/>
      <c r="B215" s="12">
        <f t="shared" si="39"/>
        <v>46373</v>
      </c>
      <c r="C215" s="13"/>
      <c r="D215" s="13"/>
      <c r="E215" s="13"/>
      <c r="F215" s="13"/>
      <c r="G215" s="13"/>
      <c r="H215" s="13"/>
      <c r="I215" s="13"/>
      <c r="J215" s="13"/>
      <c r="K215" s="11">
        <f t="shared" si="36"/>
        <v>0</v>
      </c>
      <c r="L215" s="11">
        <f t="shared" si="36"/>
        <v>0</v>
      </c>
      <c r="M215" s="51" t="e">
        <f t="shared" si="37"/>
        <v>#DIV/0!</v>
      </c>
      <c r="N215" s="51" t="e">
        <f t="shared" si="40"/>
        <v>#DIV/0!</v>
      </c>
      <c r="O215" s="51" t="e">
        <f t="shared" si="38"/>
        <v>#DIV/0!</v>
      </c>
      <c r="P215" s="49" t="e">
        <f>SUM((D202+D203+D204+D205+D206+D207+D208+D209+D210+D211+D212+D213+D214+D215+H202+H203+H204+H205+H206+H207+H208+H209+H210+H211+H212+H213+H214+H215)/(C202+C203+C204+C205+C206+C207+C208+C209+C210+C211+C212+C213+C214+C215+G202+G203+G204+G205+G206+G207+G208+G209+G210+G211+G212+G213+G214+G215))</f>
        <v>#DIV/0!</v>
      </c>
      <c r="Q215" s="50">
        <f>SUM((L201+L202+L203+L204+L205+L206+L207+L208+L209+L210+L211+L212+L213+L214+L215)/(K201+K202+K203+K204+K205+K206+K207+K208+K209+K210+K211+K212+K213+K214+K215))</f>
        <v>8</v>
      </c>
    </row>
    <row r="216" spans="1:17" ht="18" x14ac:dyDescent="0.25">
      <c r="A216" s="5"/>
      <c r="B216" s="12">
        <f t="shared" si="39"/>
        <v>46380</v>
      </c>
      <c r="C216" s="13"/>
      <c r="D216" s="13"/>
      <c r="E216" s="13"/>
      <c r="F216" s="13"/>
      <c r="G216" s="13"/>
      <c r="H216" s="13"/>
      <c r="I216" s="13"/>
      <c r="J216" s="13"/>
      <c r="K216" s="11">
        <f t="shared" si="36"/>
        <v>0</v>
      </c>
      <c r="L216" s="11">
        <f t="shared" si="36"/>
        <v>0</v>
      </c>
      <c r="M216" s="51" t="e">
        <f t="shared" si="37"/>
        <v>#DIV/0!</v>
      </c>
      <c r="N216" s="51" t="e">
        <f t="shared" si="40"/>
        <v>#DIV/0!</v>
      </c>
      <c r="O216" s="51" t="e">
        <f t="shared" si="38"/>
        <v>#DIV/0!</v>
      </c>
      <c r="P216" s="49" t="e">
        <f>SUM((D202+D203+D204+D205+D206+D207+D208+D209+D210+D211+D212+D213+D214+D215+D216+H202+H203+H204+H205+H206+H207+H208+H209+H210+H211+H212+H213+H214+H215+H216)/(C202+C203+C204+C205+C206+C207+C208+C209+C210+C211+C212+C213+C214+C215+C216+G202+G203+G204+G205+G206+G207+G208+G209+G210+G211+G212+G213+G214+G215+G216))</f>
        <v>#DIV/0!</v>
      </c>
      <c r="Q216" s="50">
        <f>SUM((L201+L202+L203+L204+L205+L206+L207+L208+L209+L210+L211+L212+L213+L214+L215+L216)/(K201+K202+K203+K204+K205+K206+K207+K208+K209+K210+K211+K212+K213+K214+K215+K216))</f>
        <v>8</v>
      </c>
    </row>
    <row r="217" spans="1:17" ht="18" x14ac:dyDescent="0.25">
      <c r="A217" s="5"/>
      <c r="B217" s="12">
        <f t="shared" si="39"/>
        <v>46387</v>
      </c>
      <c r="C217" s="13"/>
      <c r="D217" s="13"/>
      <c r="E217" s="13"/>
      <c r="F217" s="13"/>
      <c r="G217" s="13"/>
      <c r="H217" s="13"/>
      <c r="I217" s="13"/>
      <c r="J217" s="13"/>
      <c r="K217" s="11">
        <f t="shared" si="36"/>
        <v>0</v>
      </c>
      <c r="L217" s="11">
        <f t="shared" si="36"/>
        <v>0</v>
      </c>
      <c r="M217" s="51" t="e">
        <f t="shared" si="37"/>
        <v>#DIV/0!</v>
      </c>
      <c r="N217" s="51" t="e">
        <f t="shared" si="40"/>
        <v>#DIV/0!</v>
      </c>
      <c r="O217" s="51" t="e">
        <f t="shared" si="38"/>
        <v>#DIV/0!</v>
      </c>
      <c r="P217" s="49" t="e">
        <f>SUM((D202+D203+D204+D205+D206+D207+D208+D209+D210+D211+D212+D213+D214+D215+D216+D217+H202+H203+H204+H205+H206+H207+H208+H209+H210+H211+H212+H213+H214+H215+H216+H217)/(C202+C203+C204+C205+C206+C207+C208+C209+C210+C211+C212+C213+C214+C215+C216+C217+G202+G203+G204+G205+G206+G207+G208+G209+G210+G211+G212+G213+G214+G215+G216+G217))</f>
        <v>#DIV/0!</v>
      </c>
      <c r="Q217" s="50">
        <f>SUM((L201+L202+L203+L204+L205+L206+L207+L208+L209+L210+L211+L212+L213+L214+L215+L216+L217)/(K201+K202+K203+K204+K205+K206+K207+K208+K209+K210+K211+K212+K213+K214+K215+K216+K217))</f>
        <v>8</v>
      </c>
    </row>
    <row r="218" spans="1:17" ht="18" x14ac:dyDescent="0.25">
      <c r="A218" s="5"/>
      <c r="B218" s="12">
        <f t="shared" si="39"/>
        <v>46394</v>
      </c>
      <c r="C218" s="13"/>
      <c r="D218" s="13"/>
      <c r="E218" s="13"/>
      <c r="F218" s="13"/>
      <c r="G218" s="13"/>
      <c r="H218" s="13"/>
      <c r="I218" s="13"/>
      <c r="J218" s="13"/>
      <c r="K218" s="11">
        <f t="shared" si="36"/>
        <v>0</v>
      </c>
      <c r="L218" s="11">
        <f t="shared" si="36"/>
        <v>0</v>
      </c>
      <c r="M218" s="51" t="e">
        <f t="shared" si="37"/>
        <v>#DIV/0!</v>
      </c>
      <c r="N218" s="51" t="e">
        <f t="shared" si="40"/>
        <v>#DIV/0!</v>
      </c>
      <c r="O218" s="51" t="e">
        <f t="shared" si="38"/>
        <v>#DIV/0!</v>
      </c>
      <c r="P218" s="49" t="e">
        <f>SUM((D202+D203+D204+D205+D206+D207+D208+D209+D210+D211+D212+D213+D214+D215+D216+D217+D218+H202+H203+H204+H205+H206+H207+H208+H209+H210+H211+H212+H213+H214+H215+H216+H217+H218)/(C202+C203+C204+C205+C206+C207+C208+C209+C210+C211+C212+C213+C214+C215+C216+C217+C218+G202+G203+G204+G205+G206+G207+G208+G209+G210+G211+G212+G213+G214+G215+G216+G217+G218))</f>
        <v>#DIV/0!</v>
      </c>
      <c r="Q218" s="50">
        <f>SUM((L201+L202+L203+L204+L205+L206+L207+L208+L209+L210+L211+L212+L213+L214+L215+L216+L217+L218)/(K201+K202+K203+K204+K205+K206+K207+K208+K209+K210+K211+K212+K213+K214+K215+K216+K217+K218))</f>
        <v>8</v>
      </c>
    </row>
    <row r="219" spans="1:17" ht="18" x14ac:dyDescent="0.25">
      <c r="A219" s="5"/>
      <c r="B219" s="12">
        <f t="shared" si="39"/>
        <v>46401</v>
      </c>
      <c r="C219" s="13"/>
      <c r="D219" s="13"/>
      <c r="E219" s="13"/>
      <c r="F219" s="13"/>
      <c r="G219" s="13"/>
      <c r="H219" s="13"/>
      <c r="I219" s="13"/>
      <c r="J219" s="13"/>
      <c r="K219" s="11">
        <f t="shared" si="36"/>
        <v>0</v>
      </c>
      <c r="L219" s="11">
        <f t="shared" si="36"/>
        <v>0</v>
      </c>
      <c r="M219" s="51" t="e">
        <f t="shared" si="37"/>
        <v>#DIV/0!</v>
      </c>
      <c r="N219" s="51" t="e">
        <f t="shared" si="40"/>
        <v>#DIV/0!</v>
      </c>
      <c r="O219" s="51" t="e">
        <f t="shared" si="38"/>
        <v>#DIV/0!</v>
      </c>
      <c r="P219" s="49" t="e">
        <f>SUM((D202+D203+D204+D205+D206+D207+D208+D209+D210+D211+D212+D213+D214+D215+D216+D217+D218+D219+H202+H203+H204+H205+H206+H207+H208+H209+H210+H211+H212+H213+H214+H215+H216+H217+H218+H219)/(C202+C203+C204+C205+C206+C207+C208+C209+C210+C211+C212+C213+C214+C215+C216+C217+C218+C219+G202+G203+G204+G205+G206+G207+G208+G209+G210+G211+G212+G213+G214+G215+G216+G217+G218+G219))</f>
        <v>#DIV/0!</v>
      </c>
      <c r="Q219" s="50">
        <f>SUM((L201+L202+L203+L204+L205+L206+L207+L208+L209+L210+L211+L212+L213+L214+L215+L216+L217+L218+L219)/(K201+K202+K203+K204+K205+K206+K207+K208+K209+K210+K211+K212+K213+K214+K215+K216+K217+K218+K219))</f>
        <v>8</v>
      </c>
    </row>
    <row r="220" spans="1:17" ht="18" x14ac:dyDescent="0.25">
      <c r="A220" s="5"/>
      <c r="B220" s="12">
        <f>SUM(B219+7)</f>
        <v>46408</v>
      </c>
      <c r="C220" s="13"/>
      <c r="D220" s="13"/>
      <c r="E220" s="13"/>
      <c r="F220" s="13"/>
      <c r="G220" s="13"/>
      <c r="H220" s="13"/>
      <c r="I220" s="13"/>
      <c r="J220" s="13"/>
      <c r="K220" s="11">
        <f t="shared" si="36"/>
        <v>0</v>
      </c>
      <c r="L220" s="11">
        <f t="shared" si="36"/>
        <v>0</v>
      </c>
      <c r="M220" s="51" t="e">
        <f t="shared" si="37"/>
        <v>#DIV/0!</v>
      </c>
      <c r="N220" s="51" t="e">
        <f t="shared" si="40"/>
        <v>#DIV/0!</v>
      </c>
      <c r="O220" s="51" t="e">
        <f t="shared" si="38"/>
        <v>#DIV/0!</v>
      </c>
      <c r="P220" s="49" t="e">
        <f>SUM((D202+D203+D204+D205+D206+D207+D208+D209+D210+D211+D212+D213+D214+D215+D216+D217+D218+D219+D220+H202+H203+H204+H205+H206+H207+H208+H209+H210+H211+H212+H213+H214+H215+H216+H217+H218+H219+H220)/(C202+C203+C204+C205+C206+C207+C208+C209+C210+C211+C212+C213+C214+C215+C216+C217+C218+C219+C220+G202+G203+G204+G205+G206+G207+G208+G209+G210+G211+G212+G213+G214+G215+G216+G217+G218+G219+G220))</f>
        <v>#DIV/0!</v>
      </c>
      <c r="Q220" s="50">
        <f>SUM((L201+L202+L203+L204+L205+L206+L207+L208+L209+L210+L211+L212+L213+L214+L215+L216+L217+L218+L219+L220)/(K201+K202+K203+K204+K205+K206+K207+K208+K209+K210+K211+K212+K213+K214+K215+K216+K217+K218+K219+K220))</f>
        <v>8</v>
      </c>
    </row>
    <row r="221" spans="1:17" ht="18" x14ac:dyDescent="0.25">
      <c r="A221" s="5"/>
      <c r="B221" s="12">
        <f>SUM(B220+7)</f>
        <v>46415</v>
      </c>
      <c r="C221" s="13"/>
      <c r="D221" s="13"/>
      <c r="E221" s="13"/>
      <c r="F221" s="13"/>
      <c r="G221" s="13"/>
      <c r="H221" s="13"/>
      <c r="I221" s="13"/>
      <c r="J221" s="13"/>
      <c r="K221" s="11">
        <f t="shared" si="36"/>
        <v>0</v>
      </c>
      <c r="L221" s="11">
        <f t="shared" si="36"/>
        <v>0</v>
      </c>
      <c r="M221" s="51" t="e">
        <f t="shared" si="37"/>
        <v>#DIV/0!</v>
      </c>
      <c r="N221" s="51" t="e">
        <f t="shared" si="40"/>
        <v>#DIV/0!</v>
      </c>
      <c r="O221" s="51" t="e">
        <f t="shared" si="38"/>
        <v>#DIV/0!</v>
      </c>
      <c r="P221" s="49" t="e">
        <f>SUM((D202+D203+D204+D205+D206+D207+D208+D209+D210+D211+D212+D213+D214+D215+D216+D217+D218+D219+D220+D221+H202+H203+H204+H205+H206+H207+H208+H209+H210+H211+H212+H213+H214+H215+H216+H217+H218+H219+H220+H221)/(C202+C203+C204+C205+C206+C207+C208+C209+C210+C211+C212+C213+C214+C215+C216+C217+C218+C219+C220+C221+G202+G203+G204+G205+G206+G207+G208+G209+G210+G211+G212+G213+G214+G215+G216+G217+G218+G219+G220+G221))</f>
        <v>#DIV/0!</v>
      </c>
      <c r="Q221" s="50">
        <f>SUM((L201+L202+L203+L204+L205+L206+L207+L208+L209+L210+L211+L212+L213+L214+L215+L216+L217+L218+L219+L220+L221)/(K201+K202+K203+K204+K205+K206+K207+K208+K209+K210+K211+K212+K213+K214+K215+K216+K217+K218+K219+K220+K221))</f>
        <v>8</v>
      </c>
    </row>
    <row r="222" spans="1:17" ht="18" x14ac:dyDescent="0.25">
      <c r="A222" s="5"/>
      <c r="B222" s="12"/>
      <c r="C222" s="13"/>
      <c r="D222" s="13"/>
      <c r="E222" s="13"/>
      <c r="F222" s="13"/>
      <c r="G222" s="13"/>
      <c r="H222" s="13"/>
      <c r="I222" s="13"/>
      <c r="J222" s="13"/>
      <c r="K222" s="11">
        <f t="shared" si="36"/>
        <v>0</v>
      </c>
      <c r="L222" s="11">
        <f t="shared" si="36"/>
        <v>0</v>
      </c>
      <c r="M222" s="51" t="e">
        <f t="shared" si="37"/>
        <v>#DIV/0!</v>
      </c>
      <c r="N222" s="51" t="e">
        <f t="shared" si="40"/>
        <v>#DIV/0!</v>
      </c>
      <c r="O222" s="51" t="e">
        <f t="shared" si="38"/>
        <v>#DIV/0!</v>
      </c>
      <c r="P222" s="49" t="e">
        <f>SUM((D202+D203+D204+D205+D206+D207+D208+D209+D210+D211+D212+D213+D214+D215+D216+D217+D218+D219+D220+D221+D222+H202+H203+H204+H205+H206+H207+H208+H209+H210+H211+H212+H213+H214+H215+H216+H217+H218+H219+H220+H221+H222)/(C202+C203+C204+C205+C206+C207+C208+C209+C210+C211+C212+C213+C214+C215+C216+C217+C218+C219+C220+C221+C222+G202+G203+G204+G205+G206+G207+G208+G209+G210+G211+G212+G213+G214+G215+G216+G217+G218+G219+G220+G221+G222))</f>
        <v>#DIV/0!</v>
      </c>
      <c r="Q222" s="50">
        <f>SUM((L201+L202+L203+L204+L205+L206+L207+L208+L209+L210+L211+L212+L213+L214+L215+L216+L217+L218+L219+L220+L221+L222)/(K201+K202+K203+K204+K205+K206+K207+K208+K209+K210+K211+K212+K213+K214+K215+K216+K217+K218+K219+K220+K221+K222))</f>
        <v>8</v>
      </c>
    </row>
    <row r="223" spans="1:17" ht="18" x14ac:dyDescent="0.25">
      <c r="A223" s="5"/>
      <c r="B223" s="12"/>
      <c r="C223" s="13"/>
      <c r="D223" s="13"/>
      <c r="E223" s="13"/>
      <c r="F223" s="13"/>
      <c r="G223" s="13"/>
      <c r="H223" s="13"/>
      <c r="I223" s="13"/>
      <c r="J223" s="13"/>
      <c r="K223" s="11">
        <f t="shared" si="36"/>
        <v>0</v>
      </c>
      <c r="L223" s="11">
        <f t="shared" si="36"/>
        <v>0</v>
      </c>
      <c r="M223" s="51" t="e">
        <f t="shared" si="37"/>
        <v>#DIV/0!</v>
      </c>
      <c r="N223" s="51" t="e">
        <f t="shared" si="40"/>
        <v>#DIV/0!</v>
      </c>
      <c r="O223" s="51" t="e">
        <f t="shared" si="38"/>
        <v>#DIV/0!</v>
      </c>
      <c r="P223" s="49" t="e">
        <f>SUM((D202+D203+D204+D205+D206+D207+D208+D209+D210+D211+D212+D213+D214+D215+D216+D217+D218+D219+D220+D221+D222+D223+H202+H203+H204+H205+H206+H207+H208+H209+H210+H211+H212+H213+H214+H215+H216+H217+H218+H219+H220+H221+H222+H223)/(C202+C203+C204+C205+C206+C207+C208+C209+C210+C211+C212+C213+C214+C215+C216+C217+C218+C219+C220+C221+C222+C223+G202+G203+G204+G205+G206+G207+G208+G209+G210+G211+G212+G213+G214+G215+G216+G217+G218+G219+G220+G221+G222+G223))</f>
        <v>#DIV/0!</v>
      </c>
      <c r="Q223" s="50">
        <f>SUM((L201+L202+L203+L204+L205+L206+L207+L208+L209+L210+L211+L212+L213+L214+L215+L216+L217+L218+L219+L220+L221+L222+L223)/(K201+K202+K203+K204+K205+K206+K207+K208+K209+K210+K211+K212+K213+K214+K215+K216+K217+K218+K219+K220+K221+K222+K223))</f>
        <v>8</v>
      </c>
    </row>
    <row r="224" spans="1:17" ht="18" x14ac:dyDescent="0.25">
      <c r="A224" s="5"/>
      <c r="B224" s="12"/>
      <c r="C224" s="13"/>
      <c r="D224" s="13"/>
      <c r="E224" s="13"/>
      <c r="F224" s="13"/>
      <c r="G224" s="13"/>
      <c r="H224" s="13"/>
      <c r="I224" s="13"/>
      <c r="J224" s="13"/>
      <c r="K224" s="11">
        <f t="shared" si="36"/>
        <v>0</v>
      </c>
      <c r="L224" s="11">
        <f t="shared" si="36"/>
        <v>0</v>
      </c>
      <c r="M224" s="51" t="e">
        <f t="shared" si="37"/>
        <v>#DIV/0!</v>
      </c>
      <c r="N224" s="51" t="e">
        <f t="shared" si="40"/>
        <v>#DIV/0!</v>
      </c>
      <c r="O224" s="51" t="e">
        <f t="shared" si="38"/>
        <v>#DIV/0!</v>
      </c>
      <c r="P224" s="49" t="e">
        <f>SUM((D202+D203+D204+D205+D206+D207+D208+D209+D210+D211+D212+D213+D214+D215+D216+D217+D218+D219+D220+D221+D222+D223+D224+H202+H203+H204+H205+H206+H207+H208+H209+H210+H211+H212+H213+H214+H215+H216+H217+H218+H219+H220+H221+H222+H223+H224)/(C202+C203+C204+C205+C206+C207+C208+C209+C210+C211+C212+C213+C214+C215+C216+C217+C218+C219+C220+C221+C222+C223+C224+G202+G203+G204+G205+G206+G207+G208+G209+G210+G211+G212+G213+G214+G215+G216+G217+G218+G219+G220+G221+G222+G223+G224))</f>
        <v>#DIV/0!</v>
      </c>
      <c r="Q224" s="50">
        <f>SUM((L201+L202+L203+L204+L205+L206+L207+L208+L209+L210+L211+L212+L213+L214+L215+L216+L217+L218+L219+L220+L221+L222+L223+L224)/(K201+K202+K203+K204+K205+K206+K207+K208+K209+K210+K211+K212+K213+K214+K215+K216+K217+K218+K219+K220+K221+K222+K223+K224))</f>
        <v>8</v>
      </c>
    </row>
    <row r="225" spans="1:17" ht="18" x14ac:dyDescent="0.25">
      <c r="A225" s="5"/>
      <c r="B225" s="12"/>
      <c r="C225" s="13"/>
      <c r="D225" s="13"/>
      <c r="E225" s="13"/>
      <c r="F225" s="13"/>
      <c r="G225" s="13"/>
      <c r="H225" s="13"/>
      <c r="I225" s="13"/>
      <c r="J225" s="13"/>
      <c r="K225" s="11">
        <f t="shared" si="36"/>
        <v>0</v>
      </c>
      <c r="L225" s="11">
        <f t="shared" si="36"/>
        <v>0</v>
      </c>
      <c r="M225" s="51" t="e">
        <f t="shared" si="37"/>
        <v>#DIV/0!</v>
      </c>
      <c r="N225" s="51" t="e">
        <f t="shared" si="40"/>
        <v>#DIV/0!</v>
      </c>
      <c r="O225" s="51" t="e">
        <f t="shared" si="38"/>
        <v>#DIV/0!</v>
      </c>
      <c r="P225" s="49" t="e">
        <f>SUM((D202+D203+D204+D205+D206+D207+D208+D209+D210+D211+D212+D213+D214+D215+D216+D217+D218+D219+D220+D221+D222+D223+D224+D225+H202+H203+H204+H205+H206+H207+H208+H209+H210+H211+H212+H213+H214+H215+H216+H217+H218+H219+H220+H221+H222+H223+H224+H225)/(C202+C203+C204+C205+C206+C207+C208+C209+C210+C211+C212+C213+C214+C215+C216+C217+C218+C219+C220+C221+C222+C223+C224+C225+G202+G203+G204+G205+G206+G207+G208+G209+G210+G211+G212+G213+G214+G215+G216+G217+G218+G219+G220+G221+G222+G223+G224+G225))</f>
        <v>#DIV/0!</v>
      </c>
      <c r="Q225" s="50">
        <f>SUM((L201+L202+L203+L204+L205+L206+L207+L208+L209+L210+L211+L212+L213+L214+L215+L216+L217+L218+L219+L220+L221+L222+L223+L224+L225)/(K201+K202+K203+K204+K205+K206+K207+K208+K209+K210+K211+K212+K213+K214+K215+K216+K217+K218+K219+K220+K221+K222+K223+K224+K225))</f>
        <v>8</v>
      </c>
    </row>
    <row r="226" spans="1:17" ht="18" x14ac:dyDescent="0.25">
      <c r="A226" s="5"/>
      <c r="B226" s="12"/>
      <c r="C226" s="13"/>
      <c r="D226" s="13"/>
      <c r="E226" s="13"/>
      <c r="F226" s="13"/>
      <c r="G226" s="13"/>
      <c r="H226" s="13"/>
      <c r="I226" s="13"/>
      <c r="J226" s="13"/>
      <c r="K226" s="11">
        <f t="shared" si="36"/>
        <v>0</v>
      </c>
      <c r="L226" s="11">
        <f t="shared" si="36"/>
        <v>0</v>
      </c>
      <c r="M226" s="51" t="e">
        <f t="shared" si="37"/>
        <v>#DIV/0!</v>
      </c>
      <c r="N226" s="51" t="e">
        <f t="shared" si="40"/>
        <v>#DIV/0!</v>
      </c>
      <c r="O226" s="51" t="e">
        <f t="shared" si="38"/>
        <v>#DIV/0!</v>
      </c>
      <c r="P226" s="49" t="e">
        <f>SUM((D202+D203+D204+D205+D206+D207+D208+D209+D210+D211+D212+D213+D214+D215+D216+D217+D218+D219+D220+D221+D222+D223+D224+D225+D226+H202+H203+H204+H205+H206+H207+H208+H209+H210+H211+H212+H213+H214+H215+H216+H217+H218+H219+H220+H221+H222+H223+H224+H225+H226)/(C202+C203+C204+C205+C206+C207+C208+C209+C210+C211+C212+C213+C214+C215+C216+C217+C218+C219+C220+C221+C222+C223+C224+C225+C226+G202+G203+G204+G205+G206+G207+G208+G209+G210+G211+G212+G213+G214+G215+G216+G217+G218+G219+G220+G221+G222+G223+G224+G225+G226))</f>
        <v>#DIV/0!</v>
      </c>
      <c r="Q226" s="50">
        <f>SUM((L201+L202+L203+L204+L205+L206+L207+L208+L209+L210+L211+L212+L213+L214+L215+L216+L217+L218+L219+L220+L221+L222+L223+L224+L225+L226)/(K201+K202+K203+K204+K205+K206+K207+K208+K209+K210+K211+K212+K213+K214+K215+K216+K217+K218+K219+K220+K221+K222+K223+K224+K225+K226))</f>
        <v>8</v>
      </c>
    </row>
    <row r="227" spans="1:17" ht="18" x14ac:dyDescent="0.25">
      <c r="A227" s="5"/>
      <c r="B227" s="15"/>
      <c r="C227" s="13"/>
      <c r="D227" s="13"/>
      <c r="E227" s="13"/>
      <c r="F227" s="13"/>
      <c r="G227" s="13"/>
      <c r="H227" s="13"/>
      <c r="I227" s="13"/>
      <c r="J227" s="13"/>
      <c r="K227" s="11">
        <f t="shared" si="36"/>
        <v>0</v>
      </c>
      <c r="L227" s="11">
        <f t="shared" si="36"/>
        <v>0</v>
      </c>
      <c r="M227" s="51" t="e">
        <f t="shared" si="37"/>
        <v>#DIV/0!</v>
      </c>
      <c r="N227" s="51" t="e">
        <f t="shared" si="40"/>
        <v>#DIV/0!</v>
      </c>
      <c r="O227" s="51" t="e">
        <f t="shared" si="38"/>
        <v>#DIV/0!</v>
      </c>
      <c r="P227" s="49" t="e">
        <f>SUM((D202+D203+D204+D205+D206+D207+D208+D209+D210+D211+D212+D213+D214+D215+D216+D217+D218+D219+D220+D221+D222+D223+D224+D225+D226+D227+H202+H203+H204+H205+H206+H207+H208+H209+H210+H211+H212+H213+H214+H215+H216+H217+H218+H219+H220+H221+H222+H223+H224+H225+H226+H227)/(C202+C203+C204+C205+C206+C207+C208+C209+C210+C211+C212+C213+C214+C215+C216+C217+C218+C219+C220+C221+C222+C223+C224+C225+C226+C227+G202+G203+G204+G205+G206+G207+G208+G209+G210+G211+G212+G213+G214+G215+G216+G217+G218+G219+G220+G221+G222+G223+G224+G225+G226+G227))</f>
        <v>#DIV/0!</v>
      </c>
      <c r="Q227" s="50">
        <f>SUM((L201+L202+L203+L204+L205+L206+L207+L208+L209+L210+L211+L212+L213+L214+L215+L216+L217+L218+L219+L220+L221+L222+L223+L224+L225+L226+L227)/(K201+K202+K203+K204+K205+K206+K207+K208+K209+K210+K211+K212+K213+K214+K215+K216+K217+K218+K219+K220+K221+K222+K223+K224+K225+K226+K227))</f>
        <v>8</v>
      </c>
    </row>
    <row r="228" spans="1:17" ht="18" x14ac:dyDescent="0.25">
      <c r="A228" s="5"/>
      <c r="B228" s="15"/>
      <c r="C228" s="13"/>
      <c r="D228" s="13"/>
      <c r="E228" s="13"/>
      <c r="F228" s="13"/>
      <c r="G228" s="13"/>
      <c r="H228" s="13"/>
      <c r="I228" s="13"/>
      <c r="J228" s="13"/>
      <c r="K228" s="11">
        <f t="shared" si="36"/>
        <v>0</v>
      </c>
      <c r="L228" s="11">
        <f t="shared" si="36"/>
        <v>0</v>
      </c>
      <c r="M228" s="51" t="e">
        <f t="shared" si="37"/>
        <v>#DIV/0!</v>
      </c>
      <c r="N228" s="51" t="e">
        <f t="shared" si="40"/>
        <v>#DIV/0!</v>
      </c>
      <c r="O228" s="51" t="e">
        <f t="shared" si="38"/>
        <v>#DIV/0!</v>
      </c>
      <c r="P228" s="49" t="e">
        <f>SUM((D202+D203+D204+D205+D206+D207+D208+D209+D210+D211+D212+D213+D214+D215+D216+D217+D218+D219+D220+D221+D222+D223+D224+D225+D226+D227+D228+H202+H203+H204+H205+H206+H207+H208+H209+H210+H211+H212+H213+H214+H215+H216+H217+H218+H219+H220+H221+H222+H223+H224+H225+H226+H227+H228)/(C202+C203+C204+C205+C206+C207+C208+C209+C210+C211+C212+C213+C214+C215+C216+C217+C218+C219+C220+C221+C222+C223+C224+C225+C226+C227+C228+G202+G203+G204+G205+G206+G207+G208+G209+G210+G211+G212+G213+G214+G215+G216+G217+G218+G219+G220+G221+G222+G223+G224+G225+G226+G227+G228))</f>
        <v>#DIV/0!</v>
      </c>
      <c r="Q228" s="50">
        <f>SUM((L201+L202+L203+L204+L205+L206+L207+L208+L209+L210+L211+L212+L213+L214+L215+L216+L217+L218+L219+L220+L221+L222+L223+L224+L225+L226+L227+L228)/(K201+K202+K203+K204+K205+K206+K207+K208+K209+K210+K211+K212+K213+K214+K215+K216+K217+K218+K219+K220+K221+K222+K223+K224+K225+K226+K227+K228))</f>
        <v>8</v>
      </c>
    </row>
    <row r="229" spans="1:17" ht="18" x14ac:dyDescent="0.25">
      <c r="A229" s="5"/>
      <c r="B229" s="8"/>
      <c r="C229" s="14"/>
      <c r="D229" s="14"/>
      <c r="E229" s="14"/>
      <c r="F229" s="14"/>
      <c r="G229" s="14"/>
      <c r="H229" s="14"/>
      <c r="I229" s="14"/>
      <c r="J229" s="14"/>
      <c r="K229" s="8"/>
      <c r="L229" s="8"/>
      <c r="M229" s="46"/>
      <c r="N229" s="46"/>
      <c r="O229" s="46"/>
      <c r="P229" s="46"/>
      <c r="Q229" s="48"/>
    </row>
    <row r="230" spans="1:17" ht="18.75" thickBot="1" x14ac:dyDescent="0.3">
      <c r="A230" s="5"/>
      <c r="B230" s="8"/>
      <c r="C230" s="14"/>
      <c r="D230" s="14"/>
      <c r="E230" s="14"/>
      <c r="F230" s="14"/>
      <c r="G230" s="14"/>
      <c r="H230" s="14"/>
      <c r="I230" s="14"/>
      <c r="J230" s="14"/>
      <c r="K230" s="8"/>
      <c r="L230" s="8"/>
      <c r="M230" s="46"/>
      <c r="N230" s="46"/>
      <c r="O230" s="46"/>
      <c r="P230" s="46"/>
      <c r="Q230" s="48"/>
    </row>
    <row r="231" spans="1:17" ht="19.5" thickTop="1" thickBot="1" x14ac:dyDescent="0.3">
      <c r="A231" s="17" t="s">
        <v>18</v>
      </c>
      <c r="B231" s="19"/>
      <c r="C231" s="70">
        <f>Q228</f>
        <v>8</v>
      </c>
      <c r="D231" s="20"/>
      <c r="E231" s="20">
        <f>COUNTA(E202:E228)</f>
        <v>0</v>
      </c>
      <c r="F231" s="20">
        <f t="shared" ref="F231:J231" si="41">COUNTA(F202:F228)</f>
        <v>0</v>
      </c>
      <c r="G231" s="20"/>
      <c r="H231" s="20"/>
      <c r="I231" s="20">
        <f t="shared" si="41"/>
        <v>0</v>
      </c>
      <c r="J231" s="20">
        <f t="shared" si="41"/>
        <v>0</v>
      </c>
      <c r="K231" s="68">
        <f>SUM(K201:K228)</f>
        <v>62.625</v>
      </c>
      <c r="L231" s="68">
        <f>SUM(L201:L228)</f>
        <v>501</v>
      </c>
      <c r="M231" s="52"/>
      <c r="N231" s="52"/>
      <c r="O231" s="53"/>
      <c r="P231" s="53"/>
      <c r="Q231" s="48"/>
    </row>
    <row r="232" spans="1:17" ht="18" x14ac:dyDescent="0.25">
      <c r="A232" s="5"/>
      <c r="B232" s="18"/>
      <c r="C232" s="23"/>
      <c r="D232" s="16"/>
      <c r="E232" s="16"/>
      <c r="F232" s="16"/>
      <c r="G232" s="24"/>
      <c r="H232" s="16"/>
      <c r="I232" s="16"/>
      <c r="J232" s="16"/>
      <c r="K232" s="5"/>
      <c r="L232" s="5"/>
      <c r="M232" s="48"/>
      <c r="N232" s="48"/>
      <c r="O232" s="48"/>
      <c r="P232" s="48"/>
      <c r="Q232" s="48"/>
    </row>
    <row r="233" spans="1:17" ht="18" x14ac:dyDescent="0.25">
      <c r="A233" s="5"/>
      <c r="B233" s="28"/>
      <c r="C233" s="23"/>
      <c r="D233" s="16"/>
      <c r="E233" s="16"/>
      <c r="F233" s="16"/>
      <c r="G233" s="24"/>
      <c r="H233" s="16"/>
      <c r="I233" s="16"/>
      <c r="J233" s="16"/>
      <c r="K233" s="5"/>
      <c r="L233" s="5"/>
      <c r="M233" s="48"/>
      <c r="N233" s="48"/>
      <c r="O233" s="48"/>
      <c r="P233" s="48"/>
      <c r="Q233" s="48"/>
    </row>
    <row r="234" spans="1:17" ht="18" x14ac:dyDescent="0.25">
      <c r="A234" s="5"/>
      <c r="B234" s="9" t="s">
        <v>16</v>
      </c>
      <c r="C234" s="55">
        <f>SUM(D234/8)</f>
        <v>62.625</v>
      </c>
      <c r="D234" s="10">
        <v>501</v>
      </c>
      <c r="E234" s="10"/>
      <c r="F234" s="10"/>
      <c r="G234" s="10"/>
      <c r="H234" s="10"/>
      <c r="I234" s="10"/>
      <c r="J234" s="10"/>
      <c r="K234" s="56">
        <f>C234</f>
        <v>62.625</v>
      </c>
      <c r="L234" s="11">
        <v>501</v>
      </c>
      <c r="M234" s="49">
        <f>SUM(D234/C234)</f>
        <v>8</v>
      </c>
      <c r="N234" s="46" t="e">
        <f>SUM(H234/G234)</f>
        <v>#DIV/0!</v>
      </c>
      <c r="O234" s="49">
        <f>SUM(L234/K234)</f>
        <v>8</v>
      </c>
      <c r="P234" s="49">
        <f>SUM((D234+H234)/(C234+G234))</f>
        <v>8</v>
      </c>
      <c r="Q234" s="50">
        <f>SUM(L234/K234)</f>
        <v>8</v>
      </c>
    </row>
    <row r="235" spans="1:17" ht="18" x14ac:dyDescent="0.25">
      <c r="A235" s="5"/>
      <c r="B235" s="12">
        <v>46282</v>
      </c>
      <c r="C235" s="13"/>
      <c r="D235" s="13"/>
      <c r="E235" s="13"/>
      <c r="F235" s="13"/>
      <c r="G235" s="13"/>
      <c r="H235" s="13"/>
      <c r="I235" s="13"/>
      <c r="J235" s="13"/>
      <c r="K235" s="11">
        <f>SUM(C235+G235)</f>
        <v>0</v>
      </c>
      <c r="L235" s="11">
        <f>SUM(D235+H235)</f>
        <v>0</v>
      </c>
      <c r="M235" s="49" t="e">
        <f>SUM(D235/C235)</f>
        <v>#DIV/0!</v>
      </c>
      <c r="N235" s="49" t="e">
        <f>SUM(H235/G235)</f>
        <v>#DIV/0!</v>
      </c>
      <c r="O235" s="49" t="e">
        <f>SUM(L235/K235)</f>
        <v>#DIV/0!</v>
      </c>
      <c r="P235" s="49" t="e">
        <f>SUM((D235+H235)/(C235+G235))</f>
        <v>#DIV/0!</v>
      </c>
      <c r="Q235" s="50">
        <f>SUM((L234+L235)/(K234+K235))</f>
        <v>8</v>
      </c>
    </row>
    <row r="236" spans="1:17" ht="18" x14ac:dyDescent="0.25">
      <c r="A236" s="5"/>
      <c r="B236" s="12">
        <f>SUM(B235+7)</f>
        <v>46289</v>
      </c>
      <c r="C236" s="13"/>
      <c r="D236" s="13"/>
      <c r="E236" s="13"/>
      <c r="F236" s="13"/>
      <c r="G236" s="13"/>
      <c r="H236" s="13"/>
      <c r="I236" s="13"/>
      <c r="J236" s="13"/>
      <c r="K236" s="11">
        <f t="shared" ref="K236:L261" si="42">SUM(C236+G236)</f>
        <v>0</v>
      </c>
      <c r="L236" s="11">
        <f t="shared" si="42"/>
        <v>0</v>
      </c>
      <c r="M236" s="49" t="e">
        <f t="shared" ref="M236:M261" si="43">SUM(D236/C236)</f>
        <v>#DIV/0!</v>
      </c>
      <c r="N236" s="49" t="e">
        <f>SUM(H236/G236)</f>
        <v>#DIV/0!</v>
      </c>
      <c r="O236" s="49" t="e">
        <f t="shared" ref="O236:O261" si="44">SUM(L236/K236)</f>
        <v>#DIV/0!</v>
      </c>
      <c r="P236" s="49" t="e">
        <f>SUM((D235+D236+H235+H236)/(C235+C236+G235+G236))</f>
        <v>#DIV/0!</v>
      </c>
      <c r="Q236" s="50">
        <f>SUM((L234+L235+L236)/(K234+K235+K236))</f>
        <v>8</v>
      </c>
    </row>
    <row r="237" spans="1:17" ht="18" x14ac:dyDescent="0.25">
      <c r="A237" s="5"/>
      <c r="B237" s="12">
        <f t="shared" ref="B237:B252" si="45">SUM(B236+7)</f>
        <v>46296</v>
      </c>
      <c r="C237" s="13"/>
      <c r="D237" s="13"/>
      <c r="E237" s="13"/>
      <c r="F237" s="13"/>
      <c r="G237" s="13"/>
      <c r="H237" s="13"/>
      <c r="I237" s="13"/>
      <c r="J237" s="13"/>
      <c r="K237" s="11">
        <f t="shared" si="42"/>
        <v>0</v>
      </c>
      <c r="L237" s="11">
        <f t="shared" si="42"/>
        <v>0</v>
      </c>
      <c r="M237" s="51" t="e">
        <f t="shared" si="43"/>
        <v>#DIV/0!</v>
      </c>
      <c r="N237" s="51" t="e">
        <f t="shared" ref="N237:N261" si="46">SUM(H237/G237)</f>
        <v>#DIV/0!</v>
      </c>
      <c r="O237" s="51" t="e">
        <f t="shared" si="44"/>
        <v>#DIV/0!</v>
      </c>
      <c r="P237" s="49" t="e">
        <f>SUM((D235+D236+D237+H235+H236+H237)/(C235+C236+C237+G235+G236+G237))</f>
        <v>#DIV/0!</v>
      </c>
      <c r="Q237" s="50">
        <f>SUM((L234+L235+L236+L237)/(K234+K235+K236+K237))</f>
        <v>8</v>
      </c>
    </row>
    <row r="238" spans="1:17" ht="18" x14ac:dyDescent="0.25">
      <c r="A238" s="5"/>
      <c r="B238" s="12">
        <f t="shared" si="45"/>
        <v>46303</v>
      </c>
      <c r="C238" s="13"/>
      <c r="D238" s="13"/>
      <c r="E238" s="13"/>
      <c r="F238" s="13"/>
      <c r="G238" s="13"/>
      <c r="H238" s="13"/>
      <c r="I238" s="13"/>
      <c r="J238" s="13"/>
      <c r="K238" s="11">
        <f t="shared" si="42"/>
        <v>0</v>
      </c>
      <c r="L238" s="11">
        <f t="shared" si="42"/>
        <v>0</v>
      </c>
      <c r="M238" s="51" t="e">
        <f t="shared" si="43"/>
        <v>#DIV/0!</v>
      </c>
      <c r="N238" s="51" t="e">
        <f t="shared" si="46"/>
        <v>#DIV/0!</v>
      </c>
      <c r="O238" s="51" t="e">
        <f t="shared" si="44"/>
        <v>#DIV/0!</v>
      </c>
      <c r="P238" s="49" t="e">
        <f>SUM((D235+D236+D237+D238+H235+H236+H237+H238)/(C235+C236+C237+C238+G235+G236+G237+G238))</f>
        <v>#DIV/0!</v>
      </c>
      <c r="Q238" s="50">
        <f>SUM((L234+L235+L236+L237+L238)/(K234+K235+K236+K237+K238))</f>
        <v>8</v>
      </c>
    </row>
    <row r="239" spans="1:17" ht="18" x14ac:dyDescent="0.25">
      <c r="A239" s="5"/>
      <c r="B239" s="12">
        <f t="shared" si="45"/>
        <v>46310</v>
      </c>
      <c r="C239" s="13"/>
      <c r="D239" s="13"/>
      <c r="E239" s="13"/>
      <c r="F239" s="13"/>
      <c r="G239" s="13"/>
      <c r="H239" s="13"/>
      <c r="I239" s="13"/>
      <c r="J239" s="13"/>
      <c r="K239" s="11">
        <f t="shared" si="42"/>
        <v>0</v>
      </c>
      <c r="L239" s="11">
        <f t="shared" si="42"/>
        <v>0</v>
      </c>
      <c r="M239" s="51" t="e">
        <f t="shared" si="43"/>
        <v>#DIV/0!</v>
      </c>
      <c r="N239" s="51" t="e">
        <f t="shared" si="46"/>
        <v>#DIV/0!</v>
      </c>
      <c r="O239" s="51" t="e">
        <f t="shared" si="44"/>
        <v>#DIV/0!</v>
      </c>
      <c r="P239" s="49" t="e">
        <f>SUM((D235+D236+D237+D238+D239+H235+H236+H237+H238+H239)/(C235+C236+C237+C238+C239+G235+G236+G237+G238+G239))</f>
        <v>#DIV/0!</v>
      </c>
      <c r="Q239" s="50">
        <f>SUM((L234+L235+L236+L237+L238+L239)/(K234+K235+K236+K237+K238+K239))</f>
        <v>8</v>
      </c>
    </row>
    <row r="240" spans="1:17" ht="18" x14ac:dyDescent="0.25">
      <c r="A240" s="5"/>
      <c r="B240" s="12">
        <f t="shared" si="45"/>
        <v>46317</v>
      </c>
      <c r="C240" s="13"/>
      <c r="D240" s="13"/>
      <c r="E240" s="13"/>
      <c r="F240" s="13"/>
      <c r="G240" s="13"/>
      <c r="H240" s="13"/>
      <c r="I240" s="13"/>
      <c r="J240" s="13"/>
      <c r="K240" s="11">
        <f t="shared" si="42"/>
        <v>0</v>
      </c>
      <c r="L240" s="11">
        <f t="shared" si="42"/>
        <v>0</v>
      </c>
      <c r="M240" s="51" t="e">
        <f t="shared" si="43"/>
        <v>#DIV/0!</v>
      </c>
      <c r="N240" s="51" t="e">
        <f t="shared" si="46"/>
        <v>#DIV/0!</v>
      </c>
      <c r="O240" s="51" t="e">
        <f t="shared" si="44"/>
        <v>#DIV/0!</v>
      </c>
      <c r="P240" s="49" t="e">
        <f>SUM((D235+D236+D237+D238+D239+D240+H235+H236+H237+H238+H239+H240)/(C235+C236+C237+C238+C239+C240+G235+G236+G237+G238+G239+G240))</f>
        <v>#DIV/0!</v>
      </c>
      <c r="Q240" s="50">
        <f>SUM((L234+L235+L236+L237+L238+L239+L240)/(K234+K235+K236+K237+K238+K239+K240))</f>
        <v>8</v>
      </c>
    </row>
    <row r="241" spans="1:17" ht="18" x14ac:dyDescent="0.25">
      <c r="A241" s="5"/>
      <c r="B241" s="12">
        <f t="shared" si="45"/>
        <v>46324</v>
      </c>
      <c r="C241" s="13"/>
      <c r="D241" s="13"/>
      <c r="E241" s="13"/>
      <c r="F241" s="13"/>
      <c r="G241" s="13"/>
      <c r="H241" s="13"/>
      <c r="I241" s="13"/>
      <c r="J241" s="13"/>
      <c r="K241" s="11">
        <f t="shared" si="42"/>
        <v>0</v>
      </c>
      <c r="L241" s="11">
        <f t="shared" si="42"/>
        <v>0</v>
      </c>
      <c r="M241" s="51" t="e">
        <f t="shared" si="43"/>
        <v>#DIV/0!</v>
      </c>
      <c r="N241" s="51" t="e">
        <f t="shared" si="46"/>
        <v>#DIV/0!</v>
      </c>
      <c r="O241" s="51" t="e">
        <f t="shared" si="44"/>
        <v>#DIV/0!</v>
      </c>
      <c r="P241" s="49" t="e">
        <f>SUM((D235+D236+D237+D238+D239+D240+D241+H235+H236+H237+H238+H239+H240+H241)/(C235+C236+C237+C238+C239+C240+C241+G235+G236+G237+G238+G239+G240+G241))</f>
        <v>#DIV/0!</v>
      </c>
      <c r="Q241" s="50">
        <f>SUM((L234+L235+L236+L237+L238+L239+L240+L241)/(K234+K235+K236+K237+K238+K239+K240+K241))</f>
        <v>8</v>
      </c>
    </row>
    <row r="242" spans="1:17" ht="18" x14ac:dyDescent="0.25">
      <c r="A242" s="5"/>
      <c r="B242" s="12">
        <f t="shared" si="45"/>
        <v>46331</v>
      </c>
      <c r="C242" s="13"/>
      <c r="D242" s="13"/>
      <c r="E242" s="13"/>
      <c r="F242" s="13"/>
      <c r="G242" s="13"/>
      <c r="H242" s="13"/>
      <c r="I242" s="13"/>
      <c r="J242" s="13"/>
      <c r="K242" s="11">
        <f t="shared" si="42"/>
        <v>0</v>
      </c>
      <c r="L242" s="11">
        <f t="shared" si="42"/>
        <v>0</v>
      </c>
      <c r="M242" s="51" t="e">
        <f t="shared" si="43"/>
        <v>#DIV/0!</v>
      </c>
      <c r="N242" s="51" t="e">
        <f t="shared" si="46"/>
        <v>#DIV/0!</v>
      </c>
      <c r="O242" s="51" t="e">
        <f t="shared" si="44"/>
        <v>#DIV/0!</v>
      </c>
      <c r="P242" s="49" t="e">
        <f>SUM((D235+D236+D237+D238+D239+D240+D241+D242+H235+H236+H237+H238+H239+H240+H241+H242)/(C235+C236+C237+C238+C239+C240+C241+C242+G235+G236+G237+G238+G239+G240+G241+G242))</f>
        <v>#DIV/0!</v>
      </c>
      <c r="Q242" s="50">
        <f>SUM((L234+L235+L236+L237+L238+L239+L240+L241+L242)/(K234+K235+K236+K237+K238+K239+K240+K241+K242))</f>
        <v>8</v>
      </c>
    </row>
    <row r="243" spans="1:17" ht="18" x14ac:dyDescent="0.25">
      <c r="A243" s="5"/>
      <c r="B243" s="12">
        <f t="shared" si="45"/>
        <v>46338</v>
      </c>
      <c r="C243" s="13"/>
      <c r="D243" s="13"/>
      <c r="E243" s="13"/>
      <c r="F243" s="13"/>
      <c r="G243" s="13"/>
      <c r="H243" s="13"/>
      <c r="I243" s="13"/>
      <c r="J243" s="13"/>
      <c r="K243" s="11">
        <f t="shared" si="42"/>
        <v>0</v>
      </c>
      <c r="L243" s="11">
        <f t="shared" si="42"/>
        <v>0</v>
      </c>
      <c r="M243" s="51" t="e">
        <f t="shared" si="43"/>
        <v>#DIV/0!</v>
      </c>
      <c r="N243" s="51" t="e">
        <f t="shared" si="46"/>
        <v>#DIV/0!</v>
      </c>
      <c r="O243" s="51" t="e">
        <f t="shared" si="44"/>
        <v>#DIV/0!</v>
      </c>
      <c r="P243" s="49" t="e">
        <f>SUM((D235+D236+D237+D238+D239+D240+D241+D242+D243+H235+H236+H237+H238+H239+H240+H241+H242+H243)/(C235+C236+C237+C238+C239+C240+C241+C242+C243+G235+G236+G237+G238+G239+G240+G241+G242+G243))</f>
        <v>#DIV/0!</v>
      </c>
      <c r="Q243" s="50">
        <f>SUM((L234+L235+L236+L237+L238+L239+L240+L241+L242+L243)/(K234+K235+K236+K237+K238+K239+K240+K241+K242+K243))</f>
        <v>8</v>
      </c>
    </row>
    <row r="244" spans="1:17" ht="18" x14ac:dyDescent="0.25">
      <c r="A244" s="5"/>
      <c r="B244" s="12">
        <f t="shared" si="45"/>
        <v>46345</v>
      </c>
      <c r="C244" s="13"/>
      <c r="D244" s="13"/>
      <c r="E244" s="13"/>
      <c r="F244" s="13"/>
      <c r="G244" s="13"/>
      <c r="H244" s="13"/>
      <c r="I244" s="13"/>
      <c r="J244" s="13"/>
      <c r="K244" s="11">
        <f t="shared" si="42"/>
        <v>0</v>
      </c>
      <c r="L244" s="11">
        <f t="shared" si="42"/>
        <v>0</v>
      </c>
      <c r="M244" s="51" t="e">
        <f t="shared" si="43"/>
        <v>#DIV/0!</v>
      </c>
      <c r="N244" s="51" t="e">
        <f t="shared" si="46"/>
        <v>#DIV/0!</v>
      </c>
      <c r="O244" s="51" t="e">
        <f t="shared" si="44"/>
        <v>#DIV/0!</v>
      </c>
      <c r="P244" s="49" t="e">
        <f>SUM((D235+D236+D237+D238+D239+D240+D241+D242+D243+D244+H235+H236+H237+H238+H239+H240+H241+H242+H243+H244)/(C235+C236+C237+C238+C239+C240+C241+C242+C243+C244+G235+G236+G237+G238+G239+G240+G241+G242+G243+G244))</f>
        <v>#DIV/0!</v>
      </c>
      <c r="Q244" s="50">
        <f>SUM((L234+L235+L236+L237+L238+L239+L240+L241+L242+L243+L244)/(K234+K235+K236+K237+K238+K239+K240+K241+K242+K243+K244))</f>
        <v>8</v>
      </c>
    </row>
    <row r="245" spans="1:17" ht="18" x14ac:dyDescent="0.25">
      <c r="A245" s="5"/>
      <c r="B245" s="12">
        <f t="shared" si="45"/>
        <v>46352</v>
      </c>
      <c r="C245" s="13"/>
      <c r="D245" s="13"/>
      <c r="E245" s="13"/>
      <c r="F245" s="13"/>
      <c r="G245" s="13"/>
      <c r="H245" s="13"/>
      <c r="I245" s="13"/>
      <c r="J245" s="13"/>
      <c r="K245" s="11">
        <f t="shared" si="42"/>
        <v>0</v>
      </c>
      <c r="L245" s="11">
        <f t="shared" si="42"/>
        <v>0</v>
      </c>
      <c r="M245" s="51" t="e">
        <f t="shared" si="43"/>
        <v>#DIV/0!</v>
      </c>
      <c r="N245" s="51" t="e">
        <f t="shared" si="46"/>
        <v>#DIV/0!</v>
      </c>
      <c r="O245" s="51" t="e">
        <f t="shared" si="44"/>
        <v>#DIV/0!</v>
      </c>
      <c r="P245" s="49" t="e">
        <f>SUM((D235+D236+D237+D238+D239+D240+D241+D242+D243+D244+D245+H235+H236+H237+H238+H239+H240+H241+H242+H243+H244+H245)/(C235+C236+C237+C238+C239+C240+C241+C242+C243+C244+C245+G235+G236+G237+G238+G239+G240+G241+G242+G243+G244+G245))</f>
        <v>#DIV/0!</v>
      </c>
      <c r="Q245" s="50">
        <f>SUM((L234+L235+L236+L237+L238+L239+L240+L241+L242+L243+L244+L245)/(K234+K235+K236+K237+K238+K239+K240+K241+K242+K243+K244+K245))</f>
        <v>8</v>
      </c>
    </row>
    <row r="246" spans="1:17" ht="18" x14ac:dyDescent="0.25">
      <c r="A246" s="5"/>
      <c r="B246" s="12">
        <f t="shared" si="45"/>
        <v>46359</v>
      </c>
      <c r="C246" s="13"/>
      <c r="D246" s="13"/>
      <c r="E246" s="13"/>
      <c r="F246" s="13"/>
      <c r="G246" s="13"/>
      <c r="H246" s="13"/>
      <c r="I246" s="13"/>
      <c r="J246" s="13"/>
      <c r="K246" s="11">
        <f t="shared" si="42"/>
        <v>0</v>
      </c>
      <c r="L246" s="11">
        <f t="shared" si="42"/>
        <v>0</v>
      </c>
      <c r="M246" s="51" t="e">
        <f t="shared" si="43"/>
        <v>#DIV/0!</v>
      </c>
      <c r="N246" s="51" t="e">
        <f t="shared" si="46"/>
        <v>#DIV/0!</v>
      </c>
      <c r="O246" s="51" t="e">
        <f t="shared" si="44"/>
        <v>#DIV/0!</v>
      </c>
      <c r="P246" s="49" t="e">
        <f>SUM((D235+D236+D237+D238+D239+D240+D241+D242+D243+D244+D245+D246+H235+H236+H237+H238+H239+H240+H241+H242+H243+H244+H245+H246)/(C235+C236+C237+C238+C239+C240+C241+C242+C243+C244+C245+C246+G235+G236+G237+G238+G239+G240+G241+G242+G243+G244+G245+G246))</f>
        <v>#DIV/0!</v>
      </c>
      <c r="Q246" s="50">
        <f>SUM((L234+L235+L236+L237+L238+L239+L240+L241+L242+L243+L244+L245+L246)/(K234+K235+K236+K237+K238+K239+K240+K241+K242+K243+K244+K245+K246))</f>
        <v>8</v>
      </c>
    </row>
    <row r="247" spans="1:17" ht="18" x14ac:dyDescent="0.25">
      <c r="A247" s="5"/>
      <c r="B247" s="12">
        <f t="shared" si="45"/>
        <v>46366</v>
      </c>
      <c r="C247" s="13"/>
      <c r="D247" s="13"/>
      <c r="E247" s="13"/>
      <c r="F247" s="13"/>
      <c r="G247" s="13"/>
      <c r="H247" s="13"/>
      <c r="I247" s="13"/>
      <c r="J247" s="13"/>
      <c r="K247" s="11">
        <f t="shared" si="42"/>
        <v>0</v>
      </c>
      <c r="L247" s="11">
        <f t="shared" si="42"/>
        <v>0</v>
      </c>
      <c r="M247" s="51" t="e">
        <f t="shared" si="43"/>
        <v>#DIV/0!</v>
      </c>
      <c r="N247" s="51" t="e">
        <f t="shared" si="46"/>
        <v>#DIV/0!</v>
      </c>
      <c r="O247" s="51" t="e">
        <f t="shared" si="44"/>
        <v>#DIV/0!</v>
      </c>
      <c r="P247" s="49" t="e">
        <f>SUM((D235+D236+D237+D238+D239+D240+D241+D242+D243+D244+D245+D246+D247+H235+H236+H237+H238+H239+H240+H241+H242+H243+H244+H245+H246+H247)/(C235+C236+C237+C238+C239+C240+C241+C242+C243+C244+C245+C246+C247+G235+G236+G237+G238+G239+G240+G241+G242+G243+G244+G245+G246+G247))</f>
        <v>#DIV/0!</v>
      </c>
      <c r="Q247" s="50">
        <f>SUM((L234+L235+L236+L237+L238+L239+L240+L241+L242+L243+L244+L245+L246+L247)/(K234+K235+K236+K237+K238+K239+K240+K241+K242+K243+K244+K245+K246+K247))</f>
        <v>8</v>
      </c>
    </row>
    <row r="248" spans="1:17" ht="18" x14ac:dyDescent="0.25">
      <c r="A248" s="5"/>
      <c r="B248" s="12">
        <f t="shared" si="45"/>
        <v>46373</v>
      </c>
      <c r="C248" s="13"/>
      <c r="D248" s="13"/>
      <c r="E248" s="13"/>
      <c r="F248" s="13"/>
      <c r="G248" s="13"/>
      <c r="H248" s="13"/>
      <c r="I248" s="13"/>
      <c r="J248" s="13"/>
      <c r="K248" s="11">
        <f t="shared" si="42"/>
        <v>0</v>
      </c>
      <c r="L248" s="11">
        <f t="shared" si="42"/>
        <v>0</v>
      </c>
      <c r="M248" s="51" t="e">
        <f t="shared" si="43"/>
        <v>#DIV/0!</v>
      </c>
      <c r="N248" s="51" t="e">
        <f t="shared" si="46"/>
        <v>#DIV/0!</v>
      </c>
      <c r="O248" s="51" t="e">
        <f t="shared" si="44"/>
        <v>#DIV/0!</v>
      </c>
      <c r="P248" s="49" t="e">
        <f>SUM((D235+D236+D237+D238+D239+D240+D241+D242+D243+D244+D245+D246+D247+D248+H235+H236+H237+H238+H239+H240+H241+H242+H243+H244+H245+H246+H247+H248)/(C235+C236+C237+C238+C239+C240+C241+C242+C243+C244+C245+C246+C247+C248+G235+G236+G237+G238+G239+G240+G241+G242+G243+G244+G245+G246+G247+G248))</f>
        <v>#DIV/0!</v>
      </c>
      <c r="Q248" s="50">
        <f>SUM((L234+L235+L236+L237+L238+L239+L240+L241+L242+L243+L244+L245+L246+L247+L248)/(K234+K235+K236+K237+K238+K239+K240+K241+K242+K243+K244+K245+K246+K247+K248))</f>
        <v>8</v>
      </c>
    </row>
    <row r="249" spans="1:17" ht="18" x14ac:dyDescent="0.25">
      <c r="A249" s="5"/>
      <c r="B249" s="12">
        <f t="shared" si="45"/>
        <v>46380</v>
      </c>
      <c r="C249" s="13"/>
      <c r="D249" s="13"/>
      <c r="E249" s="13"/>
      <c r="F249" s="13"/>
      <c r="G249" s="13"/>
      <c r="H249" s="13"/>
      <c r="I249" s="13"/>
      <c r="J249" s="13"/>
      <c r="K249" s="11">
        <f t="shared" si="42"/>
        <v>0</v>
      </c>
      <c r="L249" s="11">
        <f t="shared" si="42"/>
        <v>0</v>
      </c>
      <c r="M249" s="51" t="e">
        <f t="shared" si="43"/>
        <v>#DIV/0!</v>
      </c>
      <c r="N249" s="51" t="e">
        <f t="shared" si="46"/>
        <v>#DIV/0!</v>
      </c>
      <c r="O249" s="51" t="e">
        <f t="shared" si="44"/>
        <v>#DIV/0!</v>
      </c>
      <c r="P249" s="49" t="e">
        <f>SUM((D235+D236+D237+D238+D239+D240+D241+D242+D243+D244+D245+D246+D247+D248+D249+H235+H236+H237+H238+H239+H240+H241+H242+H243+H244+H245+H246+H247+H248+H249)/(C235+C236+C237+C238+C239+C240+C241+C242+C243+C244+C245+C246+C247+C248+C249+G235+G236+G237+G238+G239+G240+G241+G242+G243+G244+G245+G246+G247+G248+G249))</f>
        <v>#DIV/0!</v>
      </c>
      <c r="Q249" s="50">
        <f>SUM((L234+L235+L236+L237+L238+L239+L240+L241+L242+L243+L244+L245+L246+L247+L248+L249)/(K234+K235+K236+K237+K238+K239+K240+K241+K242+K243+K244+K245+K246+K247+K248+K249))</f>
        <v>8</v>
      </c>
    </row>
    <row r="250" spans="1:17" ht="18" x14ac:dyDescent="0.25">
      <c r="A250" s="5"/>
      <c r="B250" s="12">
        <f t="shared" si="45"/>
        <v>46387</v>
      </c>
      <c r="C250" s="13"/>
      <c r="D250" s="13"/>
      <c r="E250" s="13"/>
      <c r="F250" s="13"/>
      <c r="G250" s="13"/>
      <c r="H250" s="13"/>
      <c r="I250" s="13"/>
      <c r="J250" s="13"/>
      <c r="K250" s="11">
        <f t="shared" si="42"/>
        <v>0</v>
      </c>
      <c r="L250" s="11">
        <f t="shared" si="42"/>
        <v>0</v>
      </c>
      <c r="M250" s="51" t="e">
        <f t="shared" si="43"/>
        <v>#DIV/0!</v>
      </c>
      <c r="N250" s="51" t="e">
        <f t="shared" si="46"/>
        <v>#DIV/0!</v>
      </c>
      <c r="O250" s="51" t="e">
        <f t="shared" si="44"/>
        <v>#DIV/0!</v>
      </c>
      <c r="P250" s="49" t="e">
        <f>SUM((D235+D236+D237+D238+D239+D240+D241+D242+D243+D244+D245+D246+D247+D248+D249+D250+H235+H236+H237+H238+H239+H240+H241+H242+H243+H244+H245+H246+H247+H248+H249+H250)/(C235+C236+C237+C238+C239+C240+C241+C242+C243+C244+C245+C246+C247+C248+C249+C250+G235+G236+G237+G238+G239+G240+G241+G242+G243+G244+G245+G246+G247+G248+G249+G250))</f>
        <v>#DIV/0!</v>
      </c>
      <c r="Q250" s="50">
        <f>SUM((L234+L235+L236+L237+L238+L239+L240+L241+L242+L243+L244+L245+L246+L247+L248+L249+L250)/(K234+K235+K236+K237+K238+K239+K240+K241+K242+K243+K244+K245+K246+K247+K248+K249+K250))</f>
        <v>8</v>
      </c>
    </row>
    <row r="251" spans="1:17" ht="18" x14ac:dyDescent="0.25">
      <c r="A251" s="5"/>
      <c r="B251" s="12">
        <f t="shared" si="45"/>
        <v>46394</v>
      </c>
      <c r="C251" s="13"/>
      <c r="D251" s="13"/>
      <c r="E251" s="13"/>
      <c r="F251" s="13"/>
      <c r="G251" s="13"/>
      <c r="H251" s="13"/>
      <c r="I251" s="13"/>
      <c r="J251" s="13"/>
      <c r="K251" s="11">
        <f t="shared" si="42"/>
        <v>0</v>
      </c>
      <c r="L251" s="11">
        <f t="shared" si="42"/>
        <v>0</v>
      </c>
      <c r="M251" s="51" t="e">
        <f t="shared" si="43"/>
        <v>#DIV/0!</v>
      </c>
      <c r="N251" s="51" t="e">
        <f t="shared" si="46"/>
        <v>#DIV/0!</v>
      </c>
      <c r="O251" s="51" t="e">
        <f t="shared" si="44"/>
        <v>#DIV/0!</v>
      </c>
      <c r="P251" s="49" t="e">
        <f>SUM((D235+D236+D237+D238+D239+D240+D241+D242+D243+D244+D245+D246+D247+D248+D249+D250+D251+H235+H236+H237+H238+H239+H240+H241+H242+H243+H244+H245+H246+H247+H248+H249+H250+H251)/(C235+C236+C237+C238+C239+C240+C241+C242+C243+C244+C245+C246+C247+C248+C249+C250+C251+G235+G236+G237+G238+G239+G240+G241+G242+G243+G244+G245+G246+G247+G248+G249+G250+G251))</f>
        <v>#DIV/0!</v>
      </c>
      <c r="Q251" s="50">
        <f>SUM((L234+L235+L236+L237+L238+L239+L240+L241+L242+L243+L244+L245+L246+L247+L248+L249+L250+L251)/(K234+K235+K236+K237+K238+K239+K240+K241+K242+K243+K244+K245+K246+K247+K248+K249+K250+K251))</f>
        <v>8</v>
      </c>
    </row>
    <row r="252" spans="1:17" ht="18" x14ac:dyDescent="0.25">
      <c r="A252" s="5"/>
      <c r="B252" s="12">
        <f t="shared" si="45"/>
        <v>46401</v>
      </c>
      <c r="C252" s="13"/>
      <c r="D252" s="13"/>
      <c r="E252" s="13"/>
      <c r="F252" s="13"/>
      <c r="G252" s="13"/>
      <c r="H252" s="13"/>
      <c r="I252" s="13"/>
      <c r="J252" s="13"/>
      <c r="K252" s="11">
        <f t="shared" si="42"/>
        <v>0</v>
      </c>
      <c r="L252" s="11">
        <f t="shared" si="42"/>
        <v>0</v>
      </c>
      <c r="M252" s="51" t="e">
        <f t="shared" si="43"/>
        <v>#DIV/0!</v>
      </c>
      <c r="N252" s="51" t="e">
        <f t="shared" si="46"/>
        <v>#DIV/0!</v>
      </c>
      <c r="O252" s="51" t="e">
        <f t="shared" si="44"/>
        <v>#DIV/0!</v>
      </c>
      <c r="P252" s="49" t="e">
        <f>SUM((D235+D236+D237+D238+D239+D240+D241+D242+D243+D244+D245+D246+D247+D248+D249+D250+D251+D252+H235+H236+H237+H238+H239+H240+H241+H242+H243+H244+H245+H246+H247+H248+H249+H250+H251+H252)/(C235+C236+C237+C238+C239+C240+C241+C242+C243+C244+C245+C246+C247+C248+C249+C250+C251+C252+G235+G236+G237+G238+G239+G240+G241+G242+G243+G244+G245+G246+G247+G248+G249+G250+G251+G252))</f>
        <v>#DIV/0!</v>
      </c>
      <c r="Q252" s="50">
        <f>SUM((L234+L235+L236+L237+L238+L239+L240+L241+L242+L243+L244+L245+L246+L247+L248+L249+L250+L251+L252)/(K234+K235+K236+K237+K238+K239+K240+K241+K242+K243+K244+K245+K246+K247+K248+K249+K250+K251+K252))</f>
        <v>8</v>
      </c>
    </row>
    <row r="253" spans="1:17" ht="18" x14ac:dyDescent="0.25">
      <c r="A253" s="5"/>
      <c r="B253" s="12">
        <f>SUM(B252+7)</f>
        <v>46408</v>
      </c>
      <c r="C253" s="13"/>
      <c r="D253" s="13"/>
      <c r="E253" s="13"/>
      <c r="F253" s="13"/>
      <c r="G253" s="13"/>
      <c r="H253" s="13"/>
      <c r="I253" s="13"/>
      <c r="J253" s="13"/>
      <c r="K253" s="11">
        <f t="shared" si="42"/>
        <v>0</v>
      </c>
      <c r="L253" s="11">
        <f t="shared" si="42"/>
        <v>0</v>
      </c>
      <c r="M253" s="51" t="e">
        <f t="shared" si="43"/>
        <v>#DIV/0!</v>
      </c>
      <c r="N253" s="51" t="e">
        <f t="shared" si="46"/>
        <v>#DIV/0!</v>
      </c>
      <c r="O253" s="51" t="e">
        <f t="shared" si="44"/>
        <v>#DIV/0!</v>
      </c>
      <c r="P253" s="49" t="e">
        <f>SUM((D235+D236+D237+D238+D239+D240+D241+D242+D243+D244+D245+D246+D247+D248+D249+D250+D251+D252+D253+H235+H236+H237+H238+H239+H240+H241+H242+H243+H244+H245+H246+H247+H248+H249+H250+H251+H252+H253)/(C235+C236+C237+C238+C239+C240+C241+C242+C243+C244+C245+C246+C247+C248+C249+C250+C251+C252+C253+G235+G236+G237+G238+G239+G240+G241+G242+G243+G244+G245+G246+G247+G248+G249+G250+G251+G252+G253))</f>
        <v>#DIV/0!</v>
      </c>
      <c r="Q253" s="50">
        <f>SUM((L234+L235+L236+L237+L238+L239+L240+L241+L242+L243+L244+L245+L246+L247+L248+L249+L250+L251+L252+L253)/(K234+K235+K236+K237+K238+K239+K240+K241+K242+K243+K244+K245+K246+K247+K248+K249+K250+K251+K252+K253))</f>
        <v>8</v>
      </c>
    </row>
    <row r="254" spans="1:17" ht="18" x14ac:dyDescent="0.25">
      <c r="A254" s="5"/>
      <c r="B254" s="12">
        <f>SUM(B253+7)</f>
        <v>46415</v>
      </c>
      <c r="C254" s="13"/>
      <c r="D254" s="13"/>
      <c r="E254" s="13"/>
      <c r="F254" s="13"/>
      <c r="G254" s="13"/>
      <c r="H254" s="13"/>
      <c r="I254" s="13"/>
      <c r="J254" s="13"/>
      <c r="K254" s="11">
        <f t="shared" si="42"/>
        <v>0</v>
      </c>
      <c r="L254" s="11">
        <f t="shared" si="42"/>
        <v>0</v>
      </c>
      <c r="M254" s="51" t="e">
        <f t="shared" si="43"/>
        <v>#DIV/0!</v>
      </c>
      <c r="N254" s="51" t="e">
        <f t="shared" si="46"/>
        <v>#DIV/0!</v>
      </c>
      <c r="O254" s="51" t="e">
        <f t="shared" si="44"/>
        <v>#DIV/0!</v>
      </c>
      <c r="P254" s="49" t="e">
        <f>SUM((D235+D236+D237+D238+D239+D240+D241+D242+D243+D244+D245+D246+D247+D248+D249+D250+D251+D252+D253+D254+H235+H236+H237+H238+H239+H240+H241+H242+H243+H244+H245+H246+H247+H248+H249+H250+H251+H252+H253+H254)/(C235+C236+C237+C238+C239+C240+C241+C242+C243+C244+C245+C246+C247+C248+C249+C250+C251+C252+C253+C254+G235+G236+G237+G238+G239+G240+G241+G242+G243+G244+G245+G246+G247+G248+G249+G250+G251+G252+G253+G254))</f>
        <v>#DIV/0!</v>
      </c>
      <c r="Q254" s="50">
        <f>SUM((L234+L235+L236+L237+L238+L239+L240+L241+L242+L243+L244+L245+L246+L247+L248+L249+L250+L251+L252+L253+L254)/(K234+K235+K236+K237+K238+K239+K240+K241+K242+K243+K244+K245+K246+K247+K248+K249+K250+K251+K252+K253+K254))</f>
        <v>8</v>
      </c>
    </row>
    <row r="255" spans="1:17" ht="18" x14ac:dyDescent="0.25">
      <c r="A255" s="5"/>
      <c r="B255" s="12"/>
      <c r="C255" s="13"/>
      <c r="D255" s="13"/>
      <c r="E255" s="13"/>
      <c r="F255" s="13"/>
      <c r="G255" s="13"/>
      <c r="H255" s="13"/>
      <c r="I255" s="13"/>
      <c r="J255" s="13"/>
      <c r="K255" s="11">
        <f t="shared" si="42"/>
        <v>0</v>
      </c>
      <c r="L255" s="11">
        <f t="shared" si="42"/>
        <v>0</v>
      </c>
      <c r="M255" s="51" t="e">
        <f t="shared" si="43"/>
        <v>#DIV/0!</v>
      </c>
      <c r="N255" s="51" t="e">
        <f t="shared" si="46"/>
        <v>#DIV/0!</v>
      </c>
      <c r="O255" s="51" t="e">
        <f t="shared" si="44"/>
        <v>#DIV/0!</v>
      </c>
      <c r="P255" s="49" t="e">
        <f>SUM((D235+D236+D237+D238+D239+D240+D241+D242+D243+D244+D245+D246+D247+D248+D249+D250+D251+D252+D253+D254+D255+H235+H236+H237+H238+H239+H240+H241+H242+H243+H244+H245+H246+H247+H248+H249+H250+H251+H252+H253+H254+H255)/(C235+C236+C237+C238+C239+C240+C241+C242+C243+C244+C245+C246+C247+C248+C249+C250+C251+C252+C253+C254+C255+G235+G236+G237+G238+G239+G240+G241+G242+G243+G244+G245+G246+G247+G248+G249+G250+G251+G252+G253+G254+G255))</f>
        <v>#DIV/0!</v>
      </c>
      <c r="Q255" s="50">
        <f>SUM((L234+L235+L236+L237+L238+L239+L240+L241+L242+L243+L244+L245+L246+L247+L248+L249+L250+L251+L252+L253+L254+L255)/(K234+K235+K236+K237+K238+K239+K240+K241+K242+K243+K244+K245+K246+K247+K248+K249+K250+K251+K252+K253+K254+K255))</f>
        <v>8</v>
      </c>
    </row>
    <row r="256" spans="1:17" ht="18" x14ac:dyDescent="0.25">
      <c r="A256" s="5"/>
      <c r="B256" s="12"/>
      <c r="C256" s="13"/>
      <c r="D256" s="13"/>
      <c r="E256" s="13"/>
      <c r="F256" s="13"/>
      <c r="G256" s="13"/>
      <c r="H256" s="13"/>
      <c r="I256" s="13"/>
      <c r="J256" s="13"/>
      <c r="K256" s="11">
        <f t="shared" si="42"/>
        <v>0</v>
      </c>
      <c r="L256" s="11">
        <f t="shared" si="42"/>
        <v>0</v>
      </c>
      <c r="M256" s="51" t="e">
        <f t="shared" si="43"/>
        <v>#DIV/0!</v>
      </c>
      <c r="N256" s="51" t="e">
        <f t="shared" si="46"/>
        <v>#DIV/0!</v>
      </c>
      <c r="O256" s="51" t="e">
        <f t="shared" si="44"/>
        <v>#DIV/0!</v>
      </c>
      <c r="P256" s="49" t="e">
        <f>SUM((D235+D236+D237+D238+D239+D240+D241+D242+D243+D244+D245+D246+D247+D248+D249+D250+D251+D252+D253+D254+D255+D256+H235+H236+H237+H238+H239+H240+H241+H242+H243+H244+H245+H246+H247+H248+H249+H250+H251+H252+H253+H254+H255+H256)/(C235+C236+C237+C238+C239+C240+C241+C242+C243+C244+C245+C246+C247+C248+C249+C250+C251+C252+C253+C254+C255+C256+G235+G236+G237+G238+G239+G240+G241+G242+G243+G244+G245+G246+G247+G248+G249+G250+G251+G252+G253+G254+G255+G256))</f>
        <v>#DIV/0!</v>
      </c>
      <c r="Q256" s="50">
        <f>SUM((L234+L235+L236+L237+L238+L239+L240+L241+L242+L243+L244+L245+L246+L247+L248+L249+L250+L251+L252+L253+L254+L255+L256)/(K234+K235+K236+K237+K238+K239+K240+K241+K242+K243+K244+K245+K246+K247+K248+K249+K250+K251+K252+K253+K254+K255+K256))</f>
        <v>8</v>
      </c>
    </row>
    <row r="257" spans="1:17" ht="18" x14ac:dyDescent="0.25">
      <c r="A257" s="5"/>
      <c r="B257" s="12"/>
      <c r="C257" s="13"/>
      <c r="D257" s="13"/>
      <c r="E257" s="13"/>
      <c r="F257" s="13"/>
      <c r="G257" s="13"/>
      <c r="H257" s="13"/>
      <c r="I257" s="13"/>
      <c r="J257" s="13"/>
      <c r="K257" s="11">
        <f t="shared" si="42"/>
        <v>0</v>
      </c>
      <c r="L257" s="11">
        <f t="shared" si="42"/>
        <v>0</v>
      </c>
      <c r="M257" s="51" t="e">
        <f t="shared" si="43"/>
        <v>#DIV/0!</v>
      </c>
      <c r="N257" s="51" t="e">
        <f t="shared" si="46"/>
        <v>#DIV/0!</v>
      </c>
      <c r="O257" s="51" t="e">
        <f t="shared" si="44"/>
        <v>#DIV/0!</v>
      </c>
      <c r="P257" s="49" t="e">
        <f>SUM((D235+D236+D237+D238+D239+D240+D241+D242+D243+D244+D245+D246+D247+D248+D249+D250+D251+D252+D253+D254+D255+D256+D257+H235+H236+H237+H238+H239+H240+H241+H242+H243+H244+H245+H246+H247+H248+H249+H250+H251+H252+H253+H254+H255+H256+H257)/(C235+C236+C237+C238+C239+C240+C241+C242+C243+C244+C245+C246+C247+C248+C249+C250+C251+C252+C253+C254+C255+C256+C257+G235+G236+G237+G238+G239+G240+G241+G242+G243+G244+G245+G246+G247+G248+G249+G250+G251+G252+G253+G254+G255+G256+G257))</f>
        <v>#DIV/0!</v>
      </c>
      <c r="Q257" s="50">
        <f>SUM((L234+L235+L236+L237+L238+L239+L240+L241+L242+L243+L244+L245+L246+L247+L248+L249+L250+L251+L252+L253+L254+L255+L256+L257)/(K234+K235+K236+K237+K238+K239+K240+K241+K242+K243+K244+K245+K246+K247+K248+K249+K250+K251+K252+K253+K254+K255+K256+K257))</f>
        <v>8</v>
      </c>
    </row>
    <row r="258" spans="1:17" ht="18" x14ac:dyDescent="0.25">
      <c r="A258" s="5"/>
      <c r="B258" s="12"/>
      <c r="C258" s="13"/>
      <c r="D258" s="13"/>
      <c r="E258" s="13"/>
      <c r="F258" s="13"/>
      <c r="G258" s="13"/>
      <c r="H258" s="13"/>
      <c r="I258" s="13"/>
      <c r="J258" s="13"/>
      <c r="K258" s="11">
        <f t="shared" si="42"/>
        <v>0</v>
      </c>
      <c r="L258" s="11">
        <f t="shared" si="42"/>
        <v>0</v>
      </c>
      <c r="M258" s="51" t="e">
        <f t="shared" si="43"/>
        <v>#DIV/0!</v>
      </c>
      <c r="N258" s="51" t="e">
        <f t="shared" si="46"/>
        <v>#DIV/0!</v>
      </c>
      <c r="O258" s="51" t="e">
        <f t="shared" si="44"/>
        <v>#DIV/0!</v>
      </c>
      <c r="P258" s="49" t="e">
        <f>SUM((D235+D236+D237+D238+D239+D240+D241+D242+D243+D244+D245+D246+D247+D248+D249+D250+D251+D252+D253+D254+D255+D256+D257+D258+H235+H236+H237+H238+H239+H240+H241+H242+H243+H244+H245+H246+H247+H248+H249+H250+H251+H252+H253+H254+H255+H256+H257+H258)/(C235+C236+C237+C238+C239+C240+C241+C242+C243+C244+C245+C246+C247+C248+C249+C250+C251+C252+C253+C254+C255+C256+C257+C258+G235+G236+G237+G238+G239+G240+G241+G242+G243+G244+G245+G246+G247+G248+G249+G250+G251+G252+G253+G254+G255+G256+G257+G258))</f>
        <v>#DIV/0!</v>
      </c>
      <c r="Q258" s="50">
        <f>SUM((L234+L235+L236+L237+L238+L239+L240+L241+L242+L243+L244+L245+L246+L247+L248+L249+L250+L251+L252+L253+L254+L255+L256+L257+L258)/(K234+K235+K236+K237+K238+K239+K240+K241+K242+K243+K244+K245+K246+K247+K248+K249+K250+K251+K252+K253+K254+K255+K256+K257+K258))</f>
        <v>8</v>
      </c>
    </row>
    <row r="259" spans="1:17" ht="18" x14ac:dyDescent="0.25">
      <c r="A259" s="5"/>
      <c r="B259" s="12"/>
      <c r="C259" s="13"/>
      <c r="D259" s="13"/>
      <c r="E259" s="13"/>
      <c r="F259" s="13"/>
      <c r="G259" s="13"/>
      <c r="H259" s="13"/>
      <c r="I259" s="13"/>
      <c r="J259" s="13"/>
      <c r="K259" s="11">
        <f t="shared" si="42"/>
        <v>0</v>
      </c>
      <c r="L259" s="11">
        <f t="shared" si="42"/>
        <v>0</v>
      </c>
      <c r="M259" s="51" t="e">
        <f t="shared" si="43"/>
        <v>#DIV/0!</v>
      </c>
      <c r="N259" s="51" t="e">
        <f t="shared" si="46"/>
        <v>#DIV/0!</v>
      </c>
      <c r="O259" s="51" t="e">
        <f t="shared" si="44"/>
        <v>#DIV/0!</v>
      </c>
      <c r="P259" s="49" t="e">
        <f>SUM((D235+D236+D237+D238+D239+D240+D241+D242+D243+D244+D245+D246+D247+D248+D249+D250+D251+D252+D253+D254+D255+D256+D257+D258+D259+H235+H236+H237+H238+H239+H240+H241+H242+H243+H244+H245+H246+H247+H248+H249+H250+H251+H252+H253+H254+H255+H256+H257+H258+H259)/(C235+C236+C237+C238+C239+C240+C241+C242+C243+C244+C245+C246+C247+C248+C249+C250+C251+C252+C253+C254+C255+C256+C257+C258+C259+G235+G236+G237+G238+G239+G240+G241+G242+G243+G244+G245+G246+G247+G248+G249+G250+G251+G252+G253+G254+G255+G256+G257+G258+G259))</f>
        <v>#DIV/0!</v>
      </c>
      <c r="Q259" s="50">
        <f>SUM((L234+L235+L236+L237+L238+L239+L240+L241+L242+L243+L244+L245+L246+L247+L248+L249+L250+L251+L252+L253+L254+L255+L256+L257+L258+L259)/(K234+K235+K236+K237+K238+K239+K240+K241+K242+K243+K244+K245+K246+K247+K248+K249+K250+K251+K252+K253+K254+K255+K256+K257+K258+K259))</f>
        <v>8</v>
      </c>
    </row>
    <row r="260" spans="1:17" ht="18" x14ac:dyDescent="0.25">
      <c r="A260" s="5"/>
      <c r="B260" s="15"/>
      <c r="C260" s="13"/>
      <c r="D260" s="13"/>
      <c r="E260" s="13"/>
      <c r="F260" s="13"/>
      <c r="G260" s="13"/>
      <c r="H260" s="13"/>
      <c r="I260" s="13"/>
      <c r="J260" s="13"/>
      <c r="K260" s="11">
        <f t="shared" si="42"/>
        <v>0</v>
      </c>
      <c r="L260" s="11">
        <f t="shared" si="42"/>
        <v>0</v>
      </c>
      <c r="M260" s="51" t="e">
        <f t="shared" si="43"/>
        <v>#DIV/0!</v>
      </c>
      <c r="N260" s="51" t="e">
        <f t="shared" si="46"/>
        <v>#DIV/0!</v>
      </c>
      <c r="O260" s="51" t="e">
        <f t="shared" si="44"/>
        <v>#DIV/0!</v>
      </c>
      <c r="P260" s="49" t="e">
        <f>SUM((D235+D236+D237+D238+D239+D240+D241+D242+D243+D244+D245+D246+D247+D248+D249+D250+D251+D252+D253+D254+D255+D256+D257+D258+D259+D260+H235+H236+H237+H238+H239+H240+H241+H242+H243+H244+H245+H246+H247+H248+H249+H250+H251+H252+H253+H254+H255+H256+H257+H258+H259+H260)/(C235+C236+C237+C238+C239+C240+C241+C242+C243+C244+C245+C246+C247+C248+C249+C250+C251+C252+C253+C254+C255+C256+C257+C258+C259+C260+G235+G236+G237+G238+G239+G240+G241+G242+G243+G244+G245+G246+G247+G248+G249+G250+G251+G252+G253+G254+G255+G256+G257+G258+G259+G260))</f>
        <v>#DIV/0!</v>
      </c>
      <c r="Q260" s="50">
        <f>SUM((L234+L235+L236+L237+L238+L239+L240+L241+L242+L243+L244+L245+L246+L247+L248+L249+L250+L251+L252+L253+L254+L255+L256+L257+L258+L259+L260)/(K234+K235+K236+K237+K238+K239+K240+K241+K242+K243+K244+K245+K246+K247+K248+K249+K250+K251+K252+K253+K254+K255+K256+K257+K258+K259+K260))</f>
        <v>8</v>
      </c>
    </row>
    <row r="261" spans="1:17" ht="18" x14ac:dyDescent="0.25">
      <c r="A261" s="5"/>
      <c r="B261" s="15"/>
      <c r="C261" s="13"/>
      <c r="D261" s="13"/>
      <c r="E261" s="13"/>
      <c r="F261" s="13"/>
      <c r="G261" s="13"/>
      <c r="H261" s="13"/>
      <c r="I261" s="13"/>
      <c r="J261" s="13"/>
      <c r="K261" s="11">
        <f t="shared" si="42"/>
        <v>0</v>
      </c>
      <c r="L261" s="11">
        <f t="shared" si="42"/>
        <v>0</v>
      </c>
      <c r="M261" s="51" t="e">
        <f t="shared" si="43"/>
        <v>#DIV/0!</v>
      </c>
      <c r="N261" s="51" t="e">
        <f t="shared" si="46"/>
        <v>#DIV/0!</v>
      </c>
      <c r="O261" s="51" t="e">
        <f t="shared" si="44"/>
        <v>#DIV/0!</v>
      </c>
      <c r="P261" s="49" t="e">
        <f>SUM((D235+D236+D237+D238+D239+D240+D241+D242+D243+D244+D245+D246+D247+D248+D249+D250+D251+D252+D253+D254+D255+D256+D257+D258+D259+D260+D261+H235+H236+H237+H238+H239+H240+H241+H242+H243+H244+H245+H246+H247+H248+H249+H250+H251+H252+H253+H254+H255+H256+H257+H258+H259+H260+H261)/(C235+C236+C237+C238+C239+C240+C241+C242+C243+C244+C245+C246+C247+C248+C249+C250+C251+C252+C253+C254+C255+C256+C257+C258+C259+C260+C261+G235+G236+G237+G238+G239+G240+G241+G242+G243+G244+G245+G246+G247+G248+G249+G250+G251+G252+G253+G254+G255+G256+G257+G258+G259+G260+G261))</f>
        <v>#DIV/0!</v>
      </c>
      <c r="Q261" s="50">
        <f>SUM((L234+L235+L236+L237+L238+L239+L240+L241+L242+L243+L244+L245+L246+L247+L248+L249+L250+L251+L252+L253+L254+L255+L256+L257+L258+L259+L260+L261)/(K234+K235+K236+K237+K238+K239+K240+K241+K242+K243+K244+K245+K246+K247+K248+K249+K250+K251+K252+K253+K254+K255+K256+K257+K258+K259+K260+K261))</f>
        <v>8</v>
      </c>
    </row>
    <row r="262" spans="1:17" ht="18" x14ac:dyDescent="0.25">
      <c r="A262" s="5"/>
      <c r="B262" s="8"/>
      <c r="C262" s="14"/>
      <c r="D262" s="14"/>
      <c r="E262" s="14"/>
      <c r="F262" s="14"/>
      <c r="G262" s="14"/>
      <c r="H262" s="14"/>
      <c r="I262" s="14"/>
      <c r="J262" s="14"/>
      <c r="K262" s="8"/>
      <c r="L262" s="8"/>
      <c r="M262" s="46"/>
      <c r="N262" s="46"/>
      <c r="O262" s="46"/>
      <c r="P262" s="46"/>
      <c r="Q262" s="48"/>
    </row>
    <row r="263" spans="1:17" ht="18.75" thickBot="1" x14ac:dyDescent="0.3">
      <c r="A263" s="5"/>
      <c r="B263" s="8"/>
      <c r="C263" s="14"/>
      <c r="D263" s="14"/>
      <c r="E263" s="14"/>
      <c r="F263" s="14"/>
      <c r="G263" s="14"/>
      <c r="H263" s="14"/>
      <c r="I263" s="14"/>
      <c r="J263" s="14"/>
      <c r="K263" s="8"/>
      <c r="L263" s="8"/>
      <c r="M263" s="46"/>
      <c r="N263" s="46"/>
      <c r="O263" s="46"/>
      <c r="P263" s="46"/>
      <c r="Q263" s="48"/>
    </row>
    <row r="264" spans="1:17" ht="19.5" thickTop="1" thickBot="1" x14ac:dyDescent="0.3">
      <c r="A264" s="17" t="s">
        <v>18</v>
      </c>
      <c r="B264" s="19"/>
      <c r="C264" s="70">
        <f>Q261</f>
        <v>8</v>
      </c>
      <c r="D264" s="20"/>
      <c r="E264" s="20">
        <f>COUNTA(E235:E261)</f>
        <v>0</v>
      </c>
      <c r="F264" s="20">
        <f t="shared" ref="F264:J264" si="47">COUNTA(F235:F261)</f>
        <v>0</v>
      </c>
      <c r="G264" s="20"/>
      <c r="H264" s="20"/>
      <c r="I264" s="20">
        <f t="shared" si="47"/>
        <v>0</v>
      </c>
      <c r="J264" s="20">
        <f t="shared" si="47"/>
        <v>0</v>
      </c>
      <c r="K264" s="68">
        <f>SUM(K234:K261)</f>
        <v>62.625</v>
      </c>
      <c r="L264" s="68">
        <f>SUM(L234:L261)</f>
        <v>501</v>
      </c>
      <c r="M264" s="52"/>
      <c r="N264" s="52"/>
      <c r="O264" s="53"/>
      <c r="P264" s="53"/>
      <c r="Q264" s="48"/>
    </row>
    <row r="265" spans="1:17" ht="18" x14ac:dyDescent="0.25">
      <c r="A265" s="5"/>
      <c r="B265" s="18"/>
      <c r="C265" s="16"/>
      <c r="D265" s="16"/>
      <c r="E265" s="16"/>
      <c r="F265" s="16"/>
      <c r="G265" s="16"/>
      <c r="H265" s="16"/>
      <c r="I265" s="16"/>
      <c r="J265" s="16"/>
      <c r="K265" s="5"/>
      <c r="L265" s="5"/>
      <c r="M265" s="48"/>
      <c r="N265" s="48"/>
      <c r="O265" s="48"/>
      <c r="P265" s="48"/>
      <c r="Q265" s="48"/>
    </row>
    <row r="266" spans="1:17" ht="36.75" thickBot="1" x14ac:dyDescent="0.3">
      <c r="A266" s="4"/>
      <c r="B266" s="4"/>
      <c r="C266" s="2"/>
      <c r="D266" s="2" t="s">
        <v>19</v>
      </c>
      <c r="E266" s="2" t="s">
        <v>4</v>
      </c>
      <c r="F266" s="2" t="s">
        <v>5</v>
      </c>
      <c r="G266" s="2"/>
      <c r="H266" s="2" t="s">
        <v>20</v>
      </c>
      <c r="I266" s="2" t="s">
        <v>4</v>
      </c>
      <c r="J266" s="2" t="s">
        <v>5</v>
      </c>
      <c r="K266" s="5"/>
      <c r="L266" s="5"/>
      <c r="M266" s="48"/>
      <c r="N266" s="48"/>
      <c r="O266" s="48"/>
      <c r="P266" s="48"/>
      <c r="Q266" s="48"/>
    </row>
    <row r="267" spans="1:17" ht="18" x14ac:dyDescent="0.25">
      <c r="A267" s="5" t="s">
        <v>21</v>
      </c>
      <c r="B267" s="12">
        <v>46282</v>
      </c>
      <c r="C267" s="25"/>
      <c r="D267" s="25"/>
      <c r="E267" s="25" t="s">
        <v>17</v>
      </c>
      <c r="F267" s="25"/>
      <c r="G267" s="25"/>
      <c r="H267" s="25"/>
      <c r="I267" s="25"/>
      <c r="J267" s="25" t="s">
        <v>17</v>
      </c>
      <c r="K267" s="5"/>
      <c r="L267" s="5"/>
      <c r="M267" s="48"/>
      <c r="N267" s="48"/>
      <c r="O267" s="48"/>
      <c r="P267" s="48"/>
      <c r="Q267" s="48"/>
    </row>
    <row r="268" spans="1:17" ht="18" x14ac:dyDescent="0.25">
      <c r="A268" s="5"/>
      <c r="B268" s="12">
        <f>SUM(B267+7)</f>
        <v>46289</v>
      </c>
      <c r="C268" s="25"/>
      <c r="D268" s="25"/>
      <c r="E268" s="25"/>
      <c r="F268" s="25" t="s">
        <v>17</v>
      </c>
      <c r="G268" s="25"/>
      <c r="H268" s="25"/>
      <c r="I268" s="25"/>
      <c r="J268" s="25" t="s">
        <v>17</v>
      </c>
      <c r="K268" s="5"/>
      <c r="L268" s="5"/>
      <c r="M268" s="48"/>
      <c r="N268" s="48"/>
      <c r="O268" s="48"/>
      <c r="P268" s="48"/>
      <c r="Q268" s="48"/>
    </row>
    <row r="269" spans="1:17" ht="18" x14ac:dyDescent="0.25">
      <c r="A269" s="5"/>
      <c r="B269" s="12">
        <f t="shared" ref="B269:B284" si="48">SUM(B268+7)</f>
        <v>46296</v>
      </c>
      <c r="C269" s="25"/>
      <c r="D269" s="25"/>
      <c r="E269" s="25" t="s">
        <v>17</v>
      </c>
      <c r="F269" s="25"/>
      <c r="G269" s="25"/>
      <c r="H269" s="25"/>
      <c r="I269" s="25"/>
      <c r="J269" s="25" t="s">
        <v>17</v>
      </c>
      <c r="K269" s="5"/>
      <c r="L269" s="5"/>
      <c r="M269" s="48"/>
      <c r="N269" s="48"/>
      <c r="O269" s="48"/>
      <c r="P269" s="48"/>
      <c r="Q269" s="48"/>
    </row>
    <row r="270" spans="1:17" ht="18" x14ac:dyDescent="0.25">
      <c r="A270" s="5"/>
      <c r="B270" s="12">
        <f t="shared" si="48"/>
        <v>46303</v>
      </c>
      <c r="C270" s="25"/>
      <c r="D270" s="25"/>
      <c r="E270" s="25"/>
      <c r="F270" s="25" t="s">
        <v>17</v>
      </c>
      <c r="G270" s="25"/>
      <c r="H270" s="25"/>
      <c r="I270" s="25" t="s">
        <v>17</v>
      </c>
      <c r="J270" s="25"/>
      <c r="K270" s="5"/>
      <c r="L270" s="5"/>
      <c r="M270" s="48"/>
      <c r="N270" s="48"/>
      <c r="O270" s="48"/>
      <c r="P270" s="48"/>
      <c r="Q270" s="48"/>
    </row>
    <row r="271" spans="1:17" ht="18" x14ac:dyDescent="0.25">
      <c r="A271" s="5"/>
      <c r="B271" s="12">
        <f t="shared" si="48"/>
        <v>46310</v>
      </c>
      <c r="C271" s="25"/>
      <c r="D271" s="25"/>
      <c r="E271" s="25" t="s">
        <v>17</v>
      </c>
      <c r="F271" s="25"/>
      <c r="G271" s="25"/>
      <c r="H271" s="25"/>
      <c r="I271" s="25"/>
      <c r="J271" s="25" t="s">
        <v>17</v>
      </c>
      <c r="K271" s="5"/>
      <c r="L271" s="5"/>
      <c r="M271" s="48"/>
      <c r="N271" s="48"/>
      <c r="O271" s="48"/>
      <c r="P271" s="48"/>
      <c r="Q271" s="48"/>
    </row>
    <row r="272" spans="1:17" ht="18" x14ac:dyDescent="0.25">
      <c r="A272" s="5"/>
      <c r="B272" s="12">
        <f t="shared" si="48"/>
        <v>46317</v>
      </c>
      <c r="C272" s="25"/>
      <c r="D272" s="25"/>
      <c r="E272" s="25"/>
      <c r="F272" s="25" t="s">
        <v>17</v>
      </c>
      <c r="G272" s="25"/>
      <c r="H272" s="25"/>
      <c r="I272" s="25" t="s">
        <v>17</v>
      </c>
      <c r="J272" s="25"/>
      <c r="K272" s="5"/>
      <c r="L272" s="5"/>
      <c r="M272" s="48"/>
      <c r="N272" s="48"/>
      <c r="O272" s="48"/>
      <c r="P272" s="48"/>
      <c r="Q272" s="48"/>
    </row>
    <row r="273" spans="1:17" ht="18" x14ac:dyDescent="0.25">
      <c r="A273" s="5"/>
      <c r="B273" s="12">
        <f t="shared" si="48"/>
        <v>46324</v>
      </c>
      <c r="C273" s="25"/>
      <c r="D273" s="25"/>
      <c r="E273" s="25"/>
      <c r="F273" s="25"/>
      <c r="G273" s="25"/>
      <c r="H273" s="25"/>
      <c r="I273" s="25"/>
      <c r="J273" s="25"/>
      <c r="K273" s="5"/>
      <c r="L273" s="5"/>
      <c r="M273" s="48"/>
      <c r="N273" s="48"/>
      <c r="O273" s="48"/>
      <c r="P273" s="48"/>
      <c r="Q273" s="48"/>
    </row>
    <row r="274" spans="1:17" ht="18" x14ac:dyDescent="0.25">
      <c r="A274" s="5"/>
      <c r="B274" s="12">
        <f t="shared" si="48"/>
        <v>46331</v>
      </c>
      <c r="C274" s="25"/>
      <c r="D274" s="25"/>
      <c r="E274" s="25"/>
      <c r="F274" s="25"/>
      <c r="G274" s="25"/>
      <c r="H274" s="25"/>
      <c r="I274" s="25"/>
      <c r="J274" s="25"/>
      <c r="K274" s="5"/>
      <c r="L274" s="5"/>
      <c r="M274" s="48"/>
      <c r="N274" s="48"/>
      <c r="O274" s="48"/>
      <c r="P274" s="48"/>
      <c r="Q274" s="48"/>
    </row>
    <row r="275" spans="1:17" ht="18" x14ac:dyDescent="0.25">
      <c r="A275" s="5"/>
      <c r="B275" s="12">
        <f t="shared" si="48"/>
        <v>46338</v>
      </c>
      <c r="C275" s="25"/>
      <c r="D275" s="25"/>
      <c r="E275" s="25"/>
      <c r="F275" s="25"/>
      <c r="G275" s="25"/>
      <c r="H275" s="25"/>
      <c r="I275" s="25"/>
      <c r="J275" s="25"/>
      <c r="K275" s="5"/>
      <c r="L275" s="5"/>
      <c r="M275" s="48"/>
      <c r="N275" s="48"/>
      <c r="O275" s="48"/>
      <c r="P275" s="48"/>
      <c r="Q275" s="48"/>
    </row>
    <row r="276" spans="1:17" ht="18" x14ac:dyDescent="0.25">
      <c r="A276" s="5"/>
      <c r="B276" s="12">
        <f t="shared" si="48"/>
        <v>46345</v>
      </c>
      <c r="C276" s="25"/>
      <c r="D276" s="25"/>
      <c r="E276" s="25"/>
      <c r="F276" s="25"/>
      <c r="G276" s="25"/>
      <c r="H276" s="25"/>
      <c r="I276" s="25"/>
      <c r="J276" s="25"/>
      <c r="K276" s="5"/>
      <c r="L276" s="5"/>
      <c r="M276" s="48"/>
      <c r="N276" s="48"/>
      <c r="O276" s="48"/>
      <c r="P276" s="48"/>
      <c r="Q276" s="48"/>
    </row>
    <row r="277" spans="1:17" ht="18" x14ac:dyDescent="0.25">
      <c r="A277" s="5"/>
      <c r="B277" s="12">
        <f t="shared" si="48"/>
        <v>46352</v>
      </c>
      <c r="C277" s="25"/>
      <c r="D277" s="25"/>
      <c r="E277" s="25"/>
      <c r="F277" s="25"/>
      <c r="G277" s="25"/>
      <c r="H277" s="25"/>
      <c r="I277" s="25"/>
      <c r="J277" s="25"/>
      <c r="K277" s="5"/>
      <c r="L277" s="5"/>
      <c r="M277" s="48"/>
      <c r="N277" s="48"/>
      <c r="O277" s="48"/>
      <c r="P277" s="48"/>
      <c r="Q277" s="48"/>
    </row>
    <row r="278" spans="1:17" ht="18" x14ac:dyDescent="0.25">
      <c r="A278" s="5"/>
      <c r="B278" s="12">
        <f t="shared" si="48"/>
        <v>46359</v>
      </c>
      <c r="C278" s="25"/>
      <c r="D278" s="25"/>
      <c r="E278" s="25"/>
      <c r="F278" s="25"/>
      <c r="G278" s="25"/>
      <c r="H278" s="25"/>
      <c r="I278" s="25"/>
      <c r="J278" s="25"/>
      <c r="K278" s="5"/>
      <c r="L278" s="5"/>
      <c r="M278" s="48"/>
      <c r="N278" s="48"/>
      <c r="O278" s="48"/>
      <c r="P278" s="48"/>
      <c r="Q278" s="48"/>
    </row>
    <row r="279" spans="1:17" ht="18" x14ac:dyDescent="0.25">
      <c r="A279" s="5"/>
      <c r="B279" s="12">
        <f t="shared" si="48"/>
        <v>46366</v>
      </c>
      <c r="C279" s="25"/>
      <c r="D279" s="25"/>
      <c r="E279" s="25"/>
      <c r="F279" s="25"/>
      <c r="G279" s="25"/>
      <c r="H279" s="25"/>
      <c r="I279" s="25"/>
      <c r="J279" s="25"/>
      <c r="K279" s="5"/>
      <c r="L279" s="5"/>
      <c r="M279" s="48"/>
      <c r="N279" s="48"/>
      <c r="O279" s="48"/>
      <c r="P279" s="48"/>
      <c r="Q279" s="48"/>
    </row>
    <row r="280" spans="1:17" ht="18" x14ac:dyDescent="0.25">
      <c r="A280" s="5"/>
      <c r="B280" s="12">
        <f t="shared" si="48"/>
        <v>46373</v>
      </c>
      <c r="C280" s="25"/>
      <c r="D280" s="25"/>
      <c r="E280" s="25"/>
      <c r="F280" s="25"/>
      <c r="G280" s="25"/>
      <c r="H280" s="25"/>
      <c r="I280" s="25"/>
      <c r="J280" s="25"/>
      <c r="K280" s="5"/>
      <c r="L280" s="5"/>
      <c r="M280" s="48"/>
      <c r="N280" s="48"/>
      <c r="O280" s="48"/>
      <c r="P280" s="48"/>
      <c r="Q280" s="48"/>
    </row>
    <row r="281" spans="1:17" ht="18" x14ac:dyDescent="0.25">
      <c r="A281" s="5"/>
      <c r="B281" s="12">
        <f t="shared" si="48"/>
        <v>46380</v>
      </c>
      <c r="C281" s="25"/>
      <c r="D281" s="25"/>
      <c r="E281" s="25"/>
      <c r="F281" s="25"/>
      <c r="G281" s="25"/>
      <c r="H281" s="25"/>
      <c r="I281" s="25"/>
      <c r="J281" s="25"/>
      <c r="K281" s="5"/>
      <c r="L281" s="5"/>
      <c r="M281" s="48"/>
      <c r="N281" s="48"/>
      <c r="O281" s="48"/>
      <c r="P281" s="48"/>
      <c r="Q281" s="48"/>
    </row>
    <row r="282" spans="1:17" ht="18" x14ac:dyDescent="0.25">
      <c r="A282" s="5"/>
      <c r="B282" s="12">
        <f t="shared" si="48"/>
        <v>46387</v>
      </c>
      <c r="C282" s="25"/>
      <c r="D282" s="25"/>
      <c r="E282" s="25"/>
      <c r="F282" s="25"/>
      <c r="G282" s="25"/>
      <c r="H282" s="25"/>
      <c r="I282" s="25"/>
      <c r="J282" s="25"/>
      <c r="K282" s="5"/>
      <c r="L282" s="5"/>
      <c r="M282" s="48"/>
      <c r="N282" s="48"/>
      <c r="O282" s="48"/>
      <c r="P282" s="48"/>
      <c r="Q282" s="48"/>
    </row>
    <row r="283" spans="1:17" ht="18" x14ac:dyDescent="0.25">
      <c r="A283" s="5"/>
      <c r="B283" s="12">
        <f t="shared" si="48"/>
        <v>46394</v>
      </c>
      <c r="C283" s="25"/>
      <c r="D283" s="25"/>
      <c r="E283" s="25"/>
      <c r="F283" s="25"/>
      <c r="G283" s="25"/>
      <c r="H283" s="25"/>
      <c r="I283" s="25"/>
      <c r="J283" s="25"/>
      <c r="K283" s="5"/>
      <c r="L283" s="5"/>
      <c r="M283" s="48"/>
      <c r="N283" s="48"/>
      <c r="O283" s="48"/>
      <c r="P283" s="48"/>
      <c r="Q283" s="48"/>
    </row>
    <row r="284" spans="1:17" ht="18" x14ac:dyDescent="0.25">
      <c r="A284" s="5"/>
      <c r="B284" s="12">
        <f t="shared" si="48"/>
        <v>46401</v>
      </c>
      <c r="C284" s="25"/>
      <c r="D284" s="25"/>
      <c r="E284" s="25"/>
      <c r="F284" s="25"/>
      <c r="G284" s="25"/>
      <c r="H284" s="25"/>
      <c r="I284" s="25"/>
      <c r="J284" s="25"/>
      <c r="K284" s="5"/>
      <c r="L284" s="5"/>
      <c r="M284" s="48"/>
      <c r="N284" s="48"/>
      <c r="O284" s="48"/>
      <c r="P284" s="48"/>
      <c r="Q284" s="48"/>
    </row>
    <row r="285" spans="1:17" ht="18" x14ac:dyDescent="0.25">
      <c r="A285" s="5"/>
      <c r="B285" s="12">
        <f>SUM(B284+7)</f>
        <v>46408</v>
      </c>
      <c r="C285" s="25"/>
      <c r="D285" s="25"/>
      <c r="E285" s="25"/>
      <c r="F285" s="25"/>
      <c r="G285" s="25"/>
      <c r="H285" s="25"/>
      <c r="I285" s="25"/>
      <c r="J285" s="25"/>
      <c r="K285" s="5"/>
      <c r="L285" s="5"/>
      <c r="M285" s="48"/>
      <c r="N285" s="48"/>
      <c r="O285" s="48"/>
      <c r="P285" s="48"/>
      <c r="Q285" s="48"/>
    </row>
    <row r="286" spans="1:17" ht="18" x14ac:dyDescent="0.25">
      <c r="A286" s="5"/>
      <c r="B286" s="12">
        <f>SUM(B285+7)</f>
        <v>46415</v>
      </c>
      <c r="C286" s="25"/>
      <c r="D286" s="25"/>
      <c r="E286" s="25"/>
      <c r="F286" s="25"/>
      <c r="G286" s="25"/>
      <c r="H286" s="25"/>
      <c r="I286" s="25"/>
      <c r="J286" s="25"/>
      <c r="K286" s="5"/>
      <c r="L286" s="5"/>
      <c r="M286" s="48"/>
      <c r="N286" s="48"/>
      <c r="O286" s="48"/>
      <c r="P286" s="48"/>
      <c r="Q286" s="48"/>
    </row>
    <row r="287" spans="1:17" ht="18" x14ac:dyDescent="0.25">
      <c r="A287" s="5"/>
      <c r="B287" s="12"/>
      <c r="C287" s="25"/>
      <c r="D287" s="25"/>
      <c r="E287" s="25"/>
      <c r="F287" s="25"/>
      <c r="G287" s="25"/>
      <c r="H287" s="25"/>
      <c r="I287" s="25"/>
      <c r="J287" s="25"/>
      <c r="K287" s="5"/>
      <c r="L287" s="5"/>
      <c r="M287" s="48"/>
      <c r="N287" s="48"/>
      <c r="O287" s="48"/>
      <c r="P287" s="48"/>
      <c r="Q287" s="48"/>
    </row>
    <row r="288" spans="1:17" ht="18" x14ac:dyDescent="0.25">
      <c r="A288" s="5"/>
      <c r="B288" s="12"/>
      <c r="C288" s="25"/>
      <c r="D288" s="25"/>
      <c r="E288" s="25"/>
      <c r="F288" s="25"/>
      <c r="G288" s="25"/>
      <c r="H288" s="25"/>
      <c r="I288" s="25"/>
      <c r="J288" s="25"/>
      <c r="K288" s="5"/>
      <c r="L288" s="5"/>
      <c r="M288" s="48"/>
      <c r="N288" s="48"/>
      <c r="O288" s="48"/>
      <c r="P288" s="48"/>
      <c r="Q288" s="48"/>
    </row>
    <row r="289" spans="1:17" ht="18" x14ac:dyDescent="0.25">
      <c r="A289" s="5"/>
      <c r="B289" s="12"/>
      <c r="C289" s="25"/>
      <c r="D289" s="25"/>
      <c r="E289" s="25"/>
      <c r="F289" s="25"/>
      <c r="G289" s="25"/>
      <c r="H289" s="25"/>
      <c r="I289" s="25"/>
      <c r="J289" s="25"/>
      <c r="K289" s="5"/>
      <c r="L289" s="5"/>
      <c r="M289" s="48"/>
      <c r="N289" s="48"/>
      <c r="O289" s="48"/>
      <c r="P289" s="48"/>
      <c r="Q289" s="48"/>
    </row>
    <row r="290" spans="1:17" ht="18" x14ac:dyDescent="0.25">
      <c r="A290" s="5"/>
      <c r="B290" s="12"/>
      <c r="C290" s="25"/>
      <c r="D290" s="25"/>
      <c r="E290" s="25"/>
      <c r="F290" s="25"/>
      <c r="G290" s="25"/>
      <c r="H290" s="25"/>
      <c r="I290" s="25"/>
      <c r="J290" s="25"/>
      <c r="K290" s="5"/>
      <c r="L290" s="5"/>
      <c r="M290" s="48"/>
      <c r="N290" s="48"/>
      <c r="O290" s="48"/>
      <c r="P290" s="48"/>
      <c r="Q290" s="48"/>
    </row>
    <row r="291" spans="1:17" ht="18" x14ac:dyDescent="0.25">
      <c r="A291" s="5"/>
      <c r="B291" s="12"/>
      <c r="C291" s="25"/>
      <c r="D291" s="25"/>
      <c r="E291" s="25"/>
      <c r="F291" s="25"/>
      <c r="G291" s="25"/>
      <c r="H291" s="25"/>
      <c r="I291" s="25"/>
      <c r="J291" s="25"/>
      <c r="K291" s="5"/>
      <c r="L291" s="5"/>
      <c r="M291" s="48"/>
      <c r="N291" s="48"/>
      <c r="O291" s="48"/>
      <c r="P291" s="48"/>
      <c r="Q291" s="48"/>
    </row>
    <row r="292" spans="1:17" ht="18" x14ac:dyDescent="0.25">
      <c r="A292" s="5"/>
      <c r="B292" s="15"/>
      <c r="C292" s="25"/>
      <c r="D292" s="25"/>
      <c r="E292" s="25"/>
      <c r="F292" s="25"/>
      <c r="G292" s="25"/>
      <c r="H292" s="25"/>
      <c r="I292" s="25"/>
      <c r="J292" s="25"/>
      <c r="K292" s="5"/>
      <c r="L292" s="5"/>
      <c r="M292" s="48"/>
      <c r="N292" s="48"/>
      <c r="O292" s="48"/>
      <c r="P292" s="48"/>
      <c r="Q292" s="48"/>
    </row>
    <row r="293" spans="1:17" ht="18" x14ac:dyDescent="0.25">
      <c r="A293" s="5"/>
      <c r="B293" s="15"/>
      <c r="C293" s="25"/>
      <c r="D293" s="25"/>
      <c r="E293" s="25"/>
      <c r="F293" s="25"/>
      <c r="G293" s="25"/>
      <c r="H293" s="25"/>
      <c r="I293" s="25"/>
      <c r="J293" s="25"/>
      <c r="K293" s="5"/>
      <c r="L293" s="5"/>
      <c r="M293" s="48"/>
      <c r="N293" s="48"/>
      <c r="O293" s="48"/>
      <c r="P293" s="48"/>
      <c r="Q293" s="48"/>
    </row>
    <row r="294" spans="1:17" ht="18" x14ac:dyDescent="0.25">
      <c r="A294" s="5"/>
      <c r="B294" s="8"/>
      <c r="C294" s="16"/>
      <c r="D294" s="16"/>
      <c r="E294" s="16"/>
      <c r="F294" s="16"/>
      <c r="G294" s="16"/>
      <c r="H294" s="16"/>
      <c r="I294" s="16"/>
      <c r="J294" s="16"/>
      <c r="K294" s="5"/>
      <c r="L294" s="5"/>
      <c r="M294" s="48"/>
      <c r="N294" s="48"/>
      <c r="O294" s="48"/>
      <c r="P294" s="48"/>
      <c r="Q294" s="48"/>
    </row>
    <row r="295" spans="1:17" ht="18.75" thickBot="1" x14ac:dyDescent="0.3">
      <c r="A295" s="5"/>
      <c r="B295" s="28"/>
      <c r="C295" s="16"/>
      <c r="D295" s="16"/>
      <c r="E295" s="16"/>
      <c r="F295" s="16"/>
      <c r="G295" s="16"/>
      <c r="H295" s="16"/>
      <c r="I295" s="16"/>
      <c r="J295" s="16"/>
      <c r="K295" s="5"/>
      <c r="L295" s="5"/>
      <c r="M295" s="48"/>
      <c r="N295" s="48"/>
      <c r="O295" s="48"/>
      <c r="P295" s="48"/>
      <c r="Q295" s="48"/>
    </row>
    <row r="296" spans="1:17" ht="18.75" thickTop="1" x14ac:dyDescent="0.25">
      <c r="A296" s="22"/>
      <c r="B296" s="22"/>
      <c r="C296" s="20"/>
      <c r="D296" s="20"/>
      <c r="E296" s="20">
        <f>COUNTA(E267:E293)</f>
        <v>3</v>
      </c>
      <c r="F296" s="20">
        <f t="shared" ref="F296:J296" si="49">COUNTA(F267:F293)</f>
        <v>3</v>
      </c>
      <c r="G296" s="20"/>
      <c r="H296" s="20"/>
      <c r="I296" s="20">
        <f t="shared" si="49"/>
        <v>2</v>
      </c>
      <c r="J296" s="20">
        <f t="shared" si="49"/>
        <v>4</v>
      </c>
      <c r="K296" s="5"/>
      <c r="L296" s="5"/>
      <c r="M296" s="48"/>
      <c r="N296" s="48"/>
      <c r="O296" s="48"/>
      <c r="P296" s="48"/>
      <c r="Q296" s="48"/>
    </row>
    <row r="297" spans="1:17" ht="18" x14ac:dyDescent="0.25">
      <c r="A297" s="5"/>
      <c r="B297" s="28"/>
      <c r="C297" s="16"/>
      <c r="D297" s="16"/>
      <c r="E297" s="16"/>
      <c r="F297" s="16"/>
      <c r="G297" s="16"/>
      <c r="H297" s="16"/>
      <c r="I297" s="16"/>
      <c r="J297" s="16"/>
      <c r="K297" s="5"/>
      <c r="L297" s="5"/>
      <c r="M297" s="48"/>
      <c r="N297" s="48"/>
      <c r="O297" s="48"/>
      <c r="P297" s="48"/>
      <c r="Q297" s="48"/>
    </row>
    <row r="298" spans="1:17" ht="36.75" thickBot="1" x14ac:dyDescent="0.3">
      <c r="A298" s="4"/>
      <c r="B298" s="4"/>
      <c r="C298" s="2"/>
      <c r="D298" s="2" t="s">
        <v>19</v>
      </c>
      <c r="E298" s="2" t="s">
        <v>4</v>
      </c>
      <c r="F298" s="2" t="s">
        <v>5</v>
      </c>
      <c r="G298" s="2"/>
      <c r="H298" s="2" t="s">
        <v>20</v>
      </c>
      <c r="I298" s="2" t="s">
        <v>4</v>
      </c>
      <c r="J298" s="2" t="s">
        <v>5</v>
      </c>
      <c r="K298" s="5"/>
      <c r="L298" s="5"/>
      <c r="M298" s="48"/>
      <c r="N298" s="48"/>
      <c r="O298" s="48"/>
      <c r="P298" s="48"/>
      <c r="Q298" s="48"/>
    </row>
    <row r="299" spans="1:17" ht="18" x14ac:dyDescent="0.25">
      <c r="A299" s="27" t="s">
        <v>22</v>
      </c>
      <c r="B299" s="12">
        <v>46282</v>
      </c>
      <c r="C299" s="25"/>
      <c r="D299" s="25"/>
      <c r="E299" s="25" t="s">
        <v>17</v>
      </c>
      <c r="F299" s="25"/>
      <c r="G299" s="25"/>
      <c r="H299" s="25"/>
      <c r="I299" s="25"/>
      <c r="J299" s="25" t="s">
        <v>17</v>
      </c>
      <c r="K299" s="5"/>
      <c r="L299" s="5"/>
      <c r="M299" s="48"/>
      <c r="N299" s="48"/>
      <c r="O299" s="48"/>
      <c r="P299" s="48"/>
      <c r="Q299" s="48"/>
    </row>
    <row r="300" spans="1:17" ht="18" x14ac:dyDescent="0.25">
      <c r="A300" s="5"/>
      <c r="B300" s="12">
        <f>SUM(B299+7)</f>
        <v>46289</v>
      </c>
      <c r="C300" s="25"/>
      <c r="D300" s="25"/>
      <c r="E300" s="25"/>
      <c r="F300" s="25" t="s">
        <v>17</v>
      </c>
      <c r="G300" s="25"/>
      <c r="H300" s="25"/>
      <c r="I300" s="25" t="s">
        <v>17</v>
      </c>
      <c r="J300" s="25"/>
      <c r="K300" s="5"/>
      <c r="L300" s="5"/>
      <c r="M300" s="48"/>
      <c r="N300" s="48"/>
      <c r="O300" s="48"/>
      <c r="P300" s="48"/>
      <c r="Q300" s="48"/>
    </row>
    <row r="301" spans="1:17" ht="18" x14ac:dyDescent="0.25">
      <c r="A301" s="5"/>
      <c r="B301" s="12">
        <f t="shared" ref="B301:B316" si="50">SUM(B300+7)</f>
        <v>46296</v>
      </c>
      <c r="C301" s="25"/>
      <c r="D301" s="25"/>
      <c r="E301" s="25" t="s">
        <v>17</v>
      </c>
      <c r="F301" s="25"/>
      <c r="G301" s="25"/>
      <c r="H301" s="25"/>
      <c r="I301" s="25"/>
      <c r="J301" s="25" t="s">
        <v>17</v>
      </c>
      <c r="K301" s="5"/>
      <c r="L301" s="5"/>
      <c r="M301" s="48"/>
      <c r="N301" s="48"/>
      <c r="O301" s="48"/>
      <c r="P301" s="48"/>
      <c r="Q301" s="48"/>
    </row>
    <row r="302" spans="1:17" ht="18" x14ac:dyDescent="0.25">
      <c r="A302" s="5"/>
      <c r="B302" s="12">
        <f t="shared" si="50"/>
        <v>46303</v>
      </c>
      <c r="C302" s="25"/>
      <c r="D302" s="25"/>
      <c r="E302" s="25" t="s">
        <v>17</v>
      </c>
      <c r="F302" s="25"/>
      <c r="G302" s="25"/>
      <c r="H302" s="25"/>
      <c r="I302" s="25"/>
      <c r="J302" s="25" t="s">
        <v>17</v>
      </c>
      <c r="K302" s="5"/>
      <c r="L302" s="5"/>
      <c r="M302" s="48"/>
      <c r="N302" s="48"/>
      <c r="O302" s="48"/>
      <c r="P302" s="48"/>
      <c r="Q302" s="48"/>
    </row>
    <row r="303" spans="1:17" ht="18" x14ac:dyDescent="0.25">
      <c r="A303" s="5"/>
      <c r="B303" s="12">
        <f t="shared" si="50"/>
        <v>46310</v>
      </c>
      <c r="C303" s="25"/>
      <c r="D303" s="25"/>
      <c r="E303" s="25" t="s">
        <v>17</v>
      </c>
      <c r="F303" s="25"/>
      <c r="G303" s="25"/>
      <c r="H303" s="25"/>
      <c r="I303" s="25"/>
      <c r="J303" s="25" t="s">
        <v>17</v>
      </c>
      <c r="K303" s="5"/>
      <c r="L303" s="5"/>
      <c r="M303" s="48"/>
      <c r="N303" s="48"/>
      <c r="O303" s="48"/>
      <c r="P303" s="48"/>
      <c r="Q303" s="48"/>
    </row>
    <row r="304" spans="1:17" ht="18" x14ac:dyDescent="0.25">
      <c r="A304" s="5"/>
      <c r="B304" s="12">
        <f t="shared" si="50"/>
        <v>46317</v>
      </c>
      <c r="C304" s="25"/>
      <c r="D304" s="25"/>
      <c r="E304" s="25"/>
      <c r="F304" s="25" t="s">
        <v>17</v>
      </c>
      <c r="G304" s="25"/>
      <c r="H304" s="25"/>
      <c r="I304" s="25"/>
      <c r="J304" s="25" t="s">
        <v>17</v>
      </c>
      <c r="K304" s="5"/>
      <c r="L304" s="5"/>
      <c r="M304" s="48"/>
      <c r="N304" s="48"/>
      <c r="O304" s="48"/>
      <c r="P304" s="48"/>
      <c r="Q304" s="48"/>
    </row>
    <row r="305" spans="1:17" ht="18" x14ac:dyDescent="0.25">
      <c r="A305" s="5"/>
      <c r="B305" s="12">
        <f t="shared" si="50"/>
        <v>46324</v>
      </c>
      <c r="C305" s="25"/>
      <c r="D305" s="25"/>
      <c r="E305" s="25"/>
      <c r="F305" s="25"/>
      <c r="G305" s="25"/>
      <c r="H305" s="25"/>
      <c r="I305" s="25"/>
      <c r="J305" s="25"/>
      <c r="K305" s="5"/>
      <c r="L305" s="5"/>
      <c r="M305" s="48"/>
      <c r="N305" s="48"/>
      <c r="O305" s="48"/>
      <c r="P305" s="48"/>
      <c r="Q305" s="48"/>
    </row>
    <row r="306" spans="1:17" ht="18" x14ac:dyDescent="0.25">
      <c r="A306" s="5"/>
      <c r="B306" s="12">
        <f t="shared" si="50"/>
        <v>46331</v>
      </c>
      <c r="C306" s="25"/>
      <c r="D306" s="25"/>
      <c r="E306" s="25"/>
      <c r="F306" s="25"/>
      <c r="G306" s="25"/>
      <c r="H306" s="25"/>
      <c r="I306" s="25"/>
      <c r="J306" s="25"/>
      <c r="K306" s="5"/>
      <c r="L306" s="5"/>
      <c r="M306" s="48"/>
      <c r="N306" s="48"/>
      <c r="O306" s="48"/>
      <c r="P306" s="48"/>
      <c r="Q306" s="48"/>
    </row>
    <row r="307" spans="1:17" ht="18" x14ac:dyDescent="0.25">
      <c r="A307" s="5"/>
      <c r="B307" s="12">
        <f t="shared" si="50"/>
        <v>46338</v>
      </c>
      <c r="C307" s="25"/>
      <c r="D307" s="25"/>
      <c r="E307" s="25"/>
      <c r="F307" s="25"/>
      <c r="G307" s="25"/>
      <c r="H307" s="25"/>
      <c r="I307" s="25"/>
      <c r="J307" s="25"/>
      <c r="K307" s="5"/>
      <c r="L307" s="5"/>
      <c r="M307" s="48"/>
      <c r="N307" s="48"/>
      <c r="O307" s="48"/>
      <c r="P307" s="48"/>
      <c r="Q307" s="48"/>
    </row>
    <row r="308" spans="1:17" ht="18" x14ac:dyDescent="0.25">
      <c r="A308" s="5"/>
      <c r="B308" s="12">
        <f t="shared" si="50"/>
        <v>46345</v>
      </c>
      <c r="C308" s="25"/>
      <c r="D308" s="25"/>
      <c r="E308" s="25"/>
      <c r="F308" s="25"/>
      <c r="G308" s="25"/>
      <c r="H308" s="25"/>
      <c r="I308" s="25"/>
      <c r="J308" s="25"/>
      <c r="K308" s="5"/>
      <c r="L308" s="5"/>
      <c r="M308" s="48"/>
      <c r="N308" s="48"/>
      <c r="O308" s="48"/>
      <c r="P308" s="48"/>
      <c r="Q308" s="48"/>
    </row>
    <row r="309" spans="1:17" ht="18" x14ac:dyDescent="0.25">
      <c r="A309" s="5"/>
      <c r="B309" s="12">
        <f t="shared" si="50"/>
        <v>46352</v>
      </c>
      <c r="C309" s="25"/>
      <c r="D309" s="25"/>
      <c r="E309" s="25"/>
      <c r="F309" s="25"/>
      <c r="G309" s="25"/>
      <c r="H309" s="25"/>
      <c r="I309" s="25"/>
      <c r="J309" s="25"/>
      <c r="K309" s="5"/>
      <c r="L309" s="5"/>
      <c r="M309" s="48"/>
      <c r="N309" s="48"/>
      <c r="O309" s="48"/>
      <c r="P309" s="48"/>
      <c r="Q309" s="48"/>
    </row>
    <row r="310" spans="1:17" ht="18" x14ac:dyDescent="0.25">
      <c r="A310" s="5"/>
      <c r="B310" s="12">
        <f t="shared" si="50"/>
        <v>46359</v>
      </c>
      <c r="C310" s="25"/>
      <c r="D310" s="25"/>
      <c r="E310" s="25"/>
      <c r="F310" s="25"/>
      <c r="G310" s="25"/>
      <c r="H310" s="25"/>
      <c r="I310" s="25"/>
      <c r="J310" s="25"/>
      <c r="K310" s="5"/>
      <c r="L310" s="5"/>
      <c r="M310" s="48"/>
      <c r="N310" s="48"/>
      <c r="O310" s="48"/>
      <c r="P310" s="48"/>
      <c r="Q310" s="48"/>
    </row>
    <row r="311" spans="1:17" ht="18" x14ac:dyDescent="0.25">
      <c r="A311" s="5"/>
      <c r="B311" s="12">
        <f t="shared" si="50"/>
        <v>46366</v>
      </c>
      <c r="C311" s="25"/>
      <c r="D311" s="25"/>
      <c r="E311" s="25"/>
      <c r="F311" s="25"/>
      <c r="G311" s="25"/>
      <c r="H311" s="25"/>
      <c r="I311" s="25"/>
      <c r="J311" s="25"/>
      <c r="K311" s="5"/>
      <c r="L311" s="5"/>
      <c r="M311" s="48"/>
      <c r="N311" s="48"/>
      <c r="O311" s="48"/>
      <c r="P311" s="48"/>
      <c r="Q311" s="48"/>
    </row>
    <row r="312" spans="1:17" ht="18" x14ac:dyDescent="0.25">
      <c r="A312" s="5"/>
      <c r="B312" s="12">
        <f t="shared" si="50"/>
        <v>46373</v>
      </c>
      <c r="C312" s="25"/>
      <c r="D312" s="25"/>
      <c r="E312" s="25"/>
      <c r="F312" s="25"/>
      <c r="G312" s="25"/>
      <c r="H312" s="25"/>
      <c r="I312" s="25"/>
      <c r="J312" s="25"/>
      <c r="K312" s="5"/>
      <c r="L312" s="5"/>
      <c r="M312" s="48"/>
      <c r="N312" s="48"/>
      <c r="O312" s="48"/>
      <c r="P312" s="48"/>
      <c r="Q312" s="48"/>
    </row>
    <row r="313" spans="1:17" ht="18" x14ac:dyDescent="0.25">
      <c r="A313" s="5"/>
      <c r="B313" s="12">
        <f t="shared" si="50"/>
        <v>46380</v>
      </c>
      <c r="C313" s="25"/>
      <c r="D313" s="25"/>
      <c r="E313" s="25"/>
      <c r="F313" s="25"/>
      <c r="G313" s="25"/>
      <c r="H313" s="25"/>
      <c r="I313" s="25"/>
      <c r="J313" s="25"/>
      <c r="K313" s="5"/>
      <c r="L313" s="5"/>
      <c r="M313" s="48"/>
      <c r="N313" s="48"/>
      <c r="O313" s="48"/>
      <c r="P313" s="48"/>
      <c r="Q313" s="48"/>
    </row>
    <row r="314" spans="1:17" ht="18" x14ac:dyDescent="0.25">
      <c r="A314" s="5"/>
      <c r="B314" s="12">
        <f t="shared" si="50"/>
        <v>46387</v>
      </c>
      <c r="C314" s="25"/>
      <c r="D314" s="25"/>
      <c r="E314" s="25"/>
      <c r="F314" s="25"/>
      <c r="G314" s="25"/>
      <c r="H314" s="25"/>
      <c r="I314" s="25"/>
      <c r="J314" s="25"/>
      <c r="K314" s="5"/>
      <c r="L314" s="5"/>
      <c r="M314" s="48"/>
      <c r="N314" s="48"/>
      <c r="O314" s="48"/>
      <c r="P314" s="48"/>
      <c r="Q314" s="48"/>
    </row>
    <row r="315" spans="1:17" ht="18" x14ac:dyDescent="0.25">
      <c r="A315" s="5"/>
      <c r="B315" s="12">
        <f t="shared" si="50"/>
        <v>46394</v>
      </c>
      <c r="C315" s="25"/>
      <c r="D315" s="25"/>
      <c r="E315" s="25"/>
      <c r="F315" s="25"/>
      <c r="G315" s="25"/>
      <c r="H315" s="25"/>
      <c r="I315" s="25"/>
      <c r="J315" s="25"/>
      <c r="K315" s="5"/>
      <c r="L315" s="5"/>
      <c r="M315" s="48"/>
      <c r="N315" s="48"/>
      <c r="O315" s="48"/>
      <c r="P315" s="48"/>
      <c r="Q315" s="48"/>
    </row>
    <row r="316" spans="1:17" ht="18" x14ac:dyDescent="0.25">
      <c r="A316" s="5"/>
      <c r="B316" s="12">
        <f t="shared" si="50"/>
        <v>46401</v>
      </c>
      <c r="C316" s="25"/>
      <c r="D316" s="25"/>
      <c r="E316" s="25"/>
      <c r="F316" s="25"/>
      <c r="G316" s="25"/>
      <c r="H316" s="25"/>
      <c r="I316" s="25"/>
      <c r="J316" s="25"/>
      <c r="K316" s="5"/>
      <c r="L316" s="5"/>
      <c r="M316" s="48"/>
      <c r="N316" s="48"/>
      <c r="O316" s="48"/>
      <c r="P316" s="48"/>
      <c r="Q316" s="48"/>
    </row>
    <row r="317" spans="1:17" ht="18" x14ac:dyDescent="0.25">
      <c r="A317" s="5"/>
      <c r="B317" s="12">
        <f>SUM(B316+7)</f>
        <v>46408</v>
      </c>
      <c r="C317" s="25"/>
      <c r="D317" s="25"/>
      <c r="E317" s="25"/>
      <c r="F317" s="25"/>
      <c r="G317" s="25"/>
      <c r="H317" s="25"/>
      <c r="I317" s="25"/>
      <c r="J317" s="25"/>
      <c r="K317" s="5"/>
      <c r="L317" s="5"/>
      <c r="M317" s="48"/>
      <c r="N317" s="48"/>
      <c r="O317" s="48"/>
      <c r="P317" s="48"/>
      <c r="Q317" s="48"/>
    </row>
    <row r="318" spans="1:17" ht="18" x14ac:dyDescent="0.25">
      <c r="A318" s="5"/>
      <c r="B318" s="12">
        <f>SUM(B317+7)</f>
        <v>46415</v>
      </c>
      <c r="C318" s="25"/>
      <c r="D318" s="25"/>
      <c r="E318" s="25"/>
      <c r="F318" s="25"/>
      <c r="G318" s="25"/>
      <c r="H318" s="25"/>
      <c r="I318" s="25"/>
      <c r="J318" s="25"/>
      <c r="K318" s="5"/>
      <c r="L318" s="5"/>
      <c r="M318" s="48"/>
      <c r="N318" s="48"/>
      <c r="O318" s="48"/>
      <c r="P318" s="48"/>
      <c r="Q318" s="48"/>
    </row>
    <row r="319" spans="1:17" ht="18" x14ac:dyDescent="0.25">
      <c r="A319" s="5"/>
      <c r="B319" s="12"/>
      <c r="C319" s="25"/>
      <c r="D319" s="25"/>
      <c r="E319" s="25"/>
      <c r="F319" s="25"/>
      <c r="G319" s="25"/>
      <c r="H319" s="25"/>
      <c r="I319" s="25"/>
      <c r="J319" s="25"/>
      <c r="K319" s="5"/>
      <c r="L319" s="5"/>
      <c r="M319" s="48"/>
      <c r="N319" s="48"/>
      <c r="O319" s="48"/>
      <c r="P319" s="48"/>
      <c r="Q319" s="48"/>
    </row>
    <row r="320" spans="1:17" ht="18" x14ac:dyDescent="0.25">
      <c r="A320" s="5"/>
      <c r="B320" s="12"/>
      <c r="C320" s="25"/>
      <c r="D320" s="25"/>
      <c r="E320" s="25"/>
      <c r="F320" s="25"/>
      <c r="G320" s="25"/>
      <c r="H320" s="25"/>
      <c r="I320" s="25"/>
      <c r="J320" s="25"/>
      <c r="K320" s="5"/>
      <c r="L320" s="5"/>
      <c r="M320" s="48"/>
      <c r="N320" s="48"/>
      <c r="O320" s="48"/>
      <c r="P320" s="48"/>
      <c r="Q320" s="48"/>
    </row>
    <row r="321" spans="1:17" ht="18" x14ac:dyDescent="0.25">
      <c r="A321" s="5"/>
      <c r="B321" s="12"/>
      <c r="C321" s="25"/>
      <c r="D321" s="25"/>
      <c r="E321" s="25"/>
      <c r="F321" s="25"/>
      <c r="G321" s="25"/>
      <c r="H321" s="25"/>
      <c r="I321" s="25"/>
      <c r="J321" s="25"/>
      <c r="K321" s="5"/>
      <c r="L321" s="5"/>
      <c r="M321" s="48"/>
      <c r="N321" s="48"/>
      <c r="O321" s="48"/>
      <c r="P321" s="48"/>
      <c r="Q321" s="48"/>
    </row>
    <row r="322" spans="1:17" ht="18" x14ac:dyDescent="0.25">
      <c r="A322" s="5"/>
      <c r="B322" s="12"/>
      <c r="C322" s="25"/>
      <c r="D322" s="25"/>
      <c r="E322" s="25"/>
      <c r="F322" s="25"/>
      <c r="G322" s="25"/>
      <c r="H322" s="25"/>
      <c r="I322" s="25"/>
      <c r="J322" s="25"/>
      <c r="K322" s="5"/>
      <c r="L322" s="5"/>
      <c r="M322" s="48"/>
      <c r="N322" s="48"/>
      <c r="O322" s="48"/>
      <c r="P322" s="48"/>
      <c r="Q322" s="48"/>
    </row>
    <row r="323" spans="1:17" ht="18" x14ac:dyDescent="0.25">
      <c r="A323" s="5"/>
      <c r="B323" s="12"/>
      <c r="C323" s="25"/>
      <c r="D323" s="25"/>
      <c r="E323" s="25"/>
      <c r="F323" s="25"/>
      <c r="G323" s="25"/>
      <c r="H323" s="25"/>
      <c r="I323" s="25"/>
      <c r="J323" s="25"/>
      <c r="K323" s="5"/>
      <c r="L323" s="5"/>
      <c r="M323" s="48"/>
      <c r="N323" s="48"/>
      <c r="O323" s="48"/>
      <c r="P323" s="48"/>
      <c r="Q323" s="48"/>
    </row>
    <row r="324" spans="1:17" ht="18" x14ac:dyDescent="0.25">
      <c r="A324" s="5"/>
      <c r="B324" s="15"/>
      <c r="C324" s="25"/>
      <c r="D324" s="25"/>
      <c r="E324" s="25"/>
      <c r="F324" s="25"/>
      <c r="G324" s="25"/>
      <c r="H324" s="25"/>
      <c r="I324" s="25"/>
      <c r="J324" s="25"/>
      <c r="K324" s="5"/>
      <c r="L324" s="5"/>
      <c r="M324" s="48"/>
      <c r="N324" s="48"/>
      <c r="O324" s="48"/>
      <c r="P324" s="48"/>
      <c r="Q324" s="48"/>
    </row>
    <row r="325" spans="1:17" ht="18" x14ac:dyDescent="0.25">
      <c r="A325" s="5"/>
      <c r="B325" s="15"/>
      <c r="C325" s="25"/>
      <c r="D325" s="25"/>
      <c r="E325" s="25"/>
      <c r="F325" s="25"/>
      <c r="G325" s="25"/>
      <c r="H325" s="25"/>
      <c r="I325" s="25"/>
      <c r="J325" s="25"/>
      <c r="K325" s="5"/>
      <c r="L325" s="5"/>
      <c r="M325" s="48"/>
      <c r="N325" s="48"/>
      <c r="O325" s="48"/>
      <c r="P325" s="48"/>
      <c r="Q325" s="48"/>
    </row>
    <row r="326" spans="1:17" ht="18" x14ac:dyDescent="0.25">
      <c r="A326" s="5"/>
      <c r="B326" s="8"/>
      <c r="C326" s="16"/>
      <c r="D326" s="16"/>
      <c r="E326" s="16"/>
      <c r="F326" s="16"/>
      <c r="G326" s="16"/>
      <c r="H326" s="16"/>
      <c r="I326" s="16"/>
      <c r="J326" s="16"/>
      <c r="K326" s="5"/>
      <c r="L326" s="5"/>
      <c r="M326" s="48"/>
      <c r="N326" s="48"/>
      <c r="O326" s="48"/>
      <c r="P326" s="48"/>
      <c r="Q326" s="48"/>
    </row>
    <row r="327" spans="1:17" ht="18.75" thickBot="1" x14ac:dyDescent="0.3">
      <c r="A327" s="5"/>
      <c r="B327" s="8"/>
      <c r="C327" s="16"/>
      <c r="D327" s="16"/>
      <c r="E327" s="16"/>
      <c r="F327" s="16"/>
      <c r="G327" s="16"/>
      <c r="H327" s="16"/>
      <c r="I327" s="16"/>
      <c r="J327" s="16"/>
      <c r="K327" s="5"/>
      <c r="L327" s="5"/>
      <c r="M327" s="48"/>
      <c r="N327" s="48"/>
      <c r="O327" s="48"/>
      <c r="P327" s="48"/>
      <c r="Q327" s="48"/>
    </row>
    <row r="328" spans="1:17" ht="18.75" thickTop="1" x14ac:dyDescent="0.25">
      <c r="A328" s="22"/>
      <c r="B328" s="22"/>
      <c r="C328" s="20"/>
      <c r="D328" s="20"/>
      <c r="E328" s="20">
        <f>COUNTA(E299:E325)</f>
        <v>4</v>
      </c>
      <c r="F328" s="20">
        <f t="shared" ref="F328:J328" si="51">COUNTA(F299:F325)</f>
        <v>2</v>
      </c>
      <c r="G328" s="20"/>
      <c r="H328" s="20"/>
      <c r="I328" s="20">
        <f t="shared" si="51"/>
        <v>1</v>
      </c>
      <c r="J328" s="20">
        <f t="shared" si="51"/>
        <v>5</v>
      </c>
      <c r="K328" s="5"/>
      <c r="L328" s="5"/>
      <c r="M328" s="48"/>
      <c r="N328" s="48"/>
      <c r="O328" s="48"/>
      <c r="P328" s="48"/>
      <c r="Q328" s="48"/>
    </row>
    <row r="329" spans="1:17" ht="18" x14ac:dyDescent="0.25">
      <c r="A329" s="5"/>
      <c r="B329" s="28"/>
      <c r="C329" s="16"/>
      <c r="D329" s="16"/>
      <c r="E329" s="16"/>
      <c r="F329" s="16"/>
      <c r="G329" s="16"/>
      <c r="H329" s="16"/>
      <c r="I329" s="16"/>
      <c r="J329" s="16"/>
      <c r="K329" s="5"/>
      <c r="L329" s="5"/>
      <c r="M329" s="28"/>
      <c r="N329" s="28"/>
      <c r="O329" s="28"/>
      <c r="P329" s="48"/>
      <c r="Q329" s="48"/>
    </row>
    <row r="330" spans="1:17" ht="18.75" thickBot="1" x14ac:dyDescent="0.3">
      <c r="A330" s="4"/>
      <c r="B330" s="4"/>
      <c r="C330" s="2"/>
      <c r="D330" s="2"/>
      <c r="E330" s="2" t="s">
        <v>4</v>
      </c>
      <c r="F330" s="2" t="s">
        <v>5</v>
      </c>
      <c r="G330" s="2"/>
      <c r="H330" s="2"/>
      <c r="I330" s="2"/>
      <c r="J330" s="2"/>
      <c r="K330" s="5"/>
      <c r="L330" s="5"/>
      <c r="M330" s="28"/>
      <c r="N330" s="28"/>
      <c r="O330" s="28"/>
      <c r="P330" s="48"/>
      <c r="Q330" s="48"/>
    </row>
    <row r="331" spans="1:17" ht="18" x14ac:dyDescent="0.25">
      <c r="A331" s="27" t="s">
        <v>23</v>
      </c>
      <c r="B331" s="12">
        <v>46282</v>
      </c>
      <c r="C331" s="25"/>
      <c r="D331" s="25"/>
      <c r="E331" s="25"/>
      <c r="F331" s="25" t="s">
        <v>17</v>
      </c>
      <c r="G331" s="16"/>
      <c r="H331" s="16"/>
      <c r="I331" s="16"/>
      <c r="J331" s="16"/>
      <c r="K331" s="5"/>
      <c r="L331" s="5"/>
      <c r="M331" s="28"/>
      <c r="N331" s="28"/>
      <c r="O331" s="28"/>
      <c r="P331" s="48"/>
      <c r="Q331" s="48"/>
    </row>
    <row r="332" spans="1:17" ht="18" x14ac:dyDescent="0.25">
      <c r="A332" s="5"/>
      <c r="B332" s="12">
        <f>SUM(B331+7)</f>
        <v>46289</v>
      </c>
      <c r="C332" s="25"/>
      <c r="D332" s="25"/>
      <c r="E332" s="25" t="s">
        <v>17</v>
      </c>
      <c r="F332" s="25"/>
      <c r="G332" s="16"/>
      <c r="H332" s="16"/>
      <c r="I332" s="16"/>
      <c r="J332" s="16"/>
      <c r="K332" s="5"/>
      <c r="L332" s="5"/>
      <c r="M332" s="28"/>
      <c r="N332" s="28"/>
      <c r="O332" s="28"/>
      <c r="P332" s="48"/>
      <c r="Q332" s="48"/>
    </row>
    <row r="333" spans="1:17" ht="18" x14ac:dyDescent="0.25">
      <c r="A333" s="5"/>
      <c r="B333" s="12">
        <f t="shared" ref="B333:B348" si="52">SUM(B332+7)</f>
        <v>46296</v>
      </c>
      <c r="C333" s="25"/>
      <c r="D333" s="25"/>
      <c r="E333" s="25" t="s">
        <v>17</v>
      </c>
      <c r="F333" s="25"/>
      <c r="G333" s="16"/>
      <c r="H333" s="16"/>
      <c r="I333" s="16"/>
      <c r="J333" s="16"/>
      <c r="K333" s="5"/>
      <c r="L333" s="5"/>
      <c r="M333" s="28"/>
      <c r="N333" s="28"/>
      <c r="O333" s="28"/>
      <c r="P333" s="48"/>
      <c r="Q333" s="48"/>
    </row>
    <row r="334" spans="1:17" ht="18" x14ac:dyDescent="0.25">
      <c r="A334" s="5"/>
      <c r="B334" s="12">
        <f t="shared" si="52"/>
        <v>46303</v>
      </c>
      <c r="C334" s="25"/>
      <c r="D334" s="25"/>
      <c r="E334" s="25"/>
      <c r="F334" s="25" t="s">
        <v>17</v>
      </c>
      <c r="G334" s="16"/>
      <c r="H334" s="16"/>
      <c r="I334" s="16"/>
      <c r="J334" s="16"/>
      <c r="K334" s="5"/>
      <c r="L334" s="5"/>
      <c r="M334" s="28"/>
      <c r="N334" s="28"/>
      <c r="O334" s="28"/>
      <c r="P334" s="48"/>
      <c r="Q334" s="48"/>
    </row>
    <row r="335" spans="1:17" ht="18" x14ac:dyDescent="0.25">
      <c r="A335" s="5"/>
      <c r="B335" s="12">
        <f t="shared" si="52"/>
        <v>46310</v>
      </c>
      <c r="C335" s="25"/>
      <c r="D335" s="25"/>
      <c r="E335" s="25"/>
      <c r="F335" s="25" t="s">
        <v>17</v>
      </c>
      <c r="G335" s="16"/>
      <c r="H335" s="16"/>
      <c r="I335" s="16"/>
      <c r="J335" s="16"/>
      <c r="K335" s="5"/>
      <c r="L335" s="5"/>
      <c r="M335" s="28"/>
      <c r="N335" s="28"/>
      <c r="O335" s="28"/>
      <c r="P335" s="48"/>
      <c r="Q335" s="48"/>
    </row>
    <row r="336" spans="1:17" ht="18" x14ac:dyDescent="0.25">
      <c r="A336" s="5"/>
      <c r="B336" s="12">
        <f t="shared" si="52"/>
        <v>46317</v>
      </c>
      <c r="C336" s="25"/>
      <c r="D336" s="25"/>
      <c r="E336" s="25" t="s">
        <v>17</v>
      </c>
      <c r="F336" s="25"/>
      <c r="G336" s="16"/>
      <c r="H336" s="16"/>
      <c r="I336" s="16"/>
      <c r="J336" s="16"/>
      <c r="K336" s="5"/>
      <c r="L336" s="5"/>
      <c r="M336" s="28"/>
      <c r="N336" s="28"/>
      <c r="O336" s="28"/>
      <c r="P336" s="48"/>
      <c r="Q336" s="48"/>
    </row>
    <row r="337" spans="1:17" ht="18" x14ac:dyDescent="0.25">
      <c r="A337" s="5"/>
      <c r="B337" s="12">
        <f t="shared" si="52"/>
        <v>46324</v>
      </c>
      <c r="C337" s="25"/>
      <c r="D337" s="25"/>
      <c r="E337" s="25"/>
      <c r="F337" s="25"/>
      <c r="G337" s="16"/>
      <c r="H337" s="16"/>
      <c r="I337" s="16"/>
      <c r="J337" s="16"/>
      <c r="K337" s="5"/>
      <c r="L337" s="5"/>
      <c r="M337" s="28"/>
      <c r="N337" s="28"/>
      <c r="O337" s="28"/>
      <c r="P337" s="48"/>
      <c r="Q337" s="48"/>
    </row>
    <row r="338" spans="1:17" ht="18" x14ac:dyDescent="0.25">
      <c r="A338" s="5"/>
      <c r="B338" s="12">
        <f t="shared" si="52"/>
        <v>46331</v>
      </c>
      <c r="C338" s="25"/>
      <c r="D338" s="25"/>
      <c r="E338" s="25"/>
      <c r="F338" s="25"/>
      <c r="G338" s="16"/>
      <c r="H338" s="16"/>
      <c r="I338" s="16"/>
      <c r="J338" s="16"/>
      <c r="K338" s="5"/>
      <c r="L338" s="5"/>
      <c r="M338" s="28"/>
      <c r="N338" s="28"/>
      <c r="O338" s="28"/>
      <c r="P338" s="48"/>
      <c r="Q338" s="48"/>
    </row>
    <row r="339" spans="1:17" ht="18" x14ac:dyDescent="0.25">
      <c r="A339" s="5"/>
      <c r="B339" s="12">
        <f t="shared" si="52"/>
        <v>46338</v>
      </c>
      <c r="C339" s="25"/>
      <c r="D339" s="25"/>
      <c r="E339" s="25"/>
      <c r="F339" s="25"/>
      <c r="G339" s="16"/>
      <c r="H339" s="16"/>
      <c r="I339" s="16"/>
      <c r="J339" s="16"/>
      <c r="K339" s="5"/>
      <c r="L339" s="5"/>
      <c r="M339" s="28"/>
      <c r="N339" s="28"/>
      <c r="O339" s="28"/>
      <c r="P339" s="48"/>
      <c r="Q339" s="48"/>
    </row>
    <row r="340" spans="1:17" ht="18" x14ac:dyDescent="0.25">
      <c r="A340" s="5"/>
      <c r="B340" s="12">
        <f t="shared" si="52"/>
        <v>46345</v>
      </c>
      <c r="C340" s="25"/>
      <c r="D340" s="25"/>
      <c r="E340" s="25"/>
      <c r="F340" s="25"/>
      <c r="G340" s="16"/>
      <c r="H340" s="16"/>
      <c r="I340" s="16"/>
      <c r="J340" s="16"/>
      <c r="K340" s="5"/>
      <c r="L340" s="5"/>
      <c r="M340" s="28"/>
      <c r="N340" s="28"/>
      <c r="O340" s="28"/>
      <c r="P340" s="48"/>
      <c r="Q340" s="48"/>
    </row>
    <row r="341" spans="1:17" ht="18" x14ac:dyDescent="0.25">
      <c r="A341" s="5"/>
      <c r="B341" s="12">
        <f t="shared" si="52"/>
        <v>46352</v>
      </c>
      <c r="C341" s="25"/>
      <c r="D341" s="25"/>
      <c r="E341" s="25"/>
      <c r="F341" s="25"/>
      <c r="G341" s="16"/>
      <c r="H341" s="16"/>
      <c r="I341" s="16"/>
      <c r="J341" s="16"/>
      <c r="K341" s="5"/>
      <c r="L341" s="5"/>
      <c r="M341" s="28"/>
      <c r="N341" s="28"/>
      <c r="O341" s="28"/>
      <c r="P341" s="48"/>
      <c r="Q341" s="48"/>
    </row>
    <row r="342" spans="1:17" ht="18" x14ac:dyDescent="0.25">
      <c r="A342" s="5"/>
      <c r="B342" s="12">
        <f t="shared" si="52"/>
        <v>46359</v>
      </c>
      <c r="C342" s="25"/>
      <c r="D342" s="25"/>
      <c r="E342" s="25"/>
      <c r="F342" s="25"/>
      <c r="G342" s="16"/>
      <c r="H342" s="16"/>
      <c r="I342" s="16"/>
      <c r="J342" s="16"/>
      <c r="K342" s="5"/>
      <c r="L342" s="5"/>
      <c r="M342" s="28"/>
      <c r="N342" s="28"/>
      <c r="O342" s="28"/>
      <c r="P342" s="48"/>
      <c r="Q342" s="48"/>
    </row>
    <row r="343" spans="1:17" ht="18" x14ac:dyDescent="0.25">
      <c r="A343" s="5"/>
      <c r="B343" s="12">
        <f t="shared" si="52"/>
        <v>46366</v>
      </c>
      <c r="C343" s="25"/>
      <c r="D343" s="25"/>
      <c r="E343" s="25"/>
      <c r="F343" s="25"/>
      <c r="G343" s="16"/>
      <c r="H343" s="16"/>
      <c r="I343" s="16"/>
      <c r="J343" s="16"/>
      <c r="K343" s="5"/>
      <c r="L343" s="5"/>
      <c r="M343" s="28"/>
      <c r="N343" s="28"/>
      <c r="O343" s="28"/>
      <c r="P343" s="48"/>
      <c r="Q343" s="48"/>
    </row>
    <row r="344" spans="1:17" ht="18" x14ac:dyDescent="0.25">
      <c r="A344" s="5"/>
      <c r="B344" s="12">
        <f t="shared" si="52"/>
        <v>46373</v>
      </c>
      <c r="C344" s="25"/>
      <c r="D344" s="25"/>
      <c r="E344" s="25"/>
      <c r="F344" s="25"/>
      <c r="G344" s="16"/>
      <c r="H344" s="16"/>
      <c r="I344" s="16"/>
      <c r="J344" s="16"/>
      <c r="K344" s="5"/>
      <c r="L344" s="5"/>
      <c r="M344" s="28"/>
      <c r="N344" s="28"/>
      <c r="O344" s="28"/>
      <c r="P344" s="48"/>
      <c r="Q344" s="48"/>
    </row>
    <row r="345" spans="1:17" ht="18" x14ac:dyDescent="0.25">
      <c r="A345" s="5"/>
      <c r="B345" s="12">
        <f t="shared" si="52"/>
        <v>46380</v>
      </c>
      <c r="C345" s="25"/>
      <c r="D345" s="25"/>
      <c r="E345" s="25"/>
      <c r="F345" s="25"/>
      <c r="G345" s="16"/>
      <c r="H345" s="16"/>
      <c r="I345" s="16"/>
      <c r="J345" s="16"/>
      <c r="K345" s="5"/>
      <c r="L345" s="5"/>
      <c r="M345" s="28"/>
      <c r="N345" s="28"/>
      <c r="O345" s="28"/>
      <c r="P345" s="48"/>
      <c r="Q345" s="48"/>
    </row>
    <row r="346" spans="1:17" ht="18" x14ac:dyDescent="0.25">
      <c r="A346" s="5"/>
      <c r="B346" s="12">
        <f t="shared" si="52"/>
        <v>46387</v>
      </c>
      <c r="C346" s="25"/>
      <c r="D346" s="25"/>
      <c r="E346" s="25"/>
      <c r="F346" s="25"/>
      <c r="G346" s="16"/>
      <c r="H346" s="16"/>
      <c r="I346" s="16"/>
      <c r="J346" s="16"/>
      <c r="K346" s="5"/>
      <c r="L346" s="5"/>
      <c r="M346" s="28"/>
      <c r="N346" s="28"/>
      <c r="O346" s="28"/>
      <c r="P346" s="48"/>
      <c r="Q346" s="48"/>
    </row>
    <row r="347" spans="1:17" ht="18" x14ac:dyDescent="0.25">
      <c r="A347" s="5"/>
      <c r="B347" s="12">
        <f t="shared" si="52"/>
        <v>46394</v>
      </c>
      <c r="C347" s="25"/>
      <c r="D347" s="25"/>
      <c r="E347" s="25"/>
      <c r="F347" s="25"/>
      <c r="G347" s="16"/>
      <c r="H347" s="16"/>
      <c r="I347" s="16"/>
      <c r="J347" s="16"/>
      <c r="K347" s="5"/>
      <c r="L347" s="5"/>
      <c r="M347" s="28"/>
      <c r="N347" s="28"/>
      <c r="O347" s="28"/>
      <c r="P347" s="48"/>
      <c r="Q347" s="48"/>
    </row>
    <row r="348" spans="1:17" ht="18" x14ac:dyDescent="0.25">
      <c r="A348" s="5"/>
      <c r="B348" s="12">
        <f t="shared" si="52"/>
        <v>46401</v>
      </c>
      <c r="C348" s="25"/>
      <c r="D348" s="25"/>
      <c r="E348" s="25"/>
      <c r="F348" s="25"/>
      <c r="G348" s="16"/>
      <c r="H348" s="16"/>
      <c r="I348" s="16"/>
      <c r="J348" s="16"/>
      <c r="K348" s="5"/>
      <c r="L348" s="5"/>
      <c r="M348" s="28"/>
      <c r="N348" s="28"/>
      <c r="O348" s="28"/>
      <c r="P348" s="48"/>
      <c r="Q348" s="48"/>
    </row>
    <row r="349" spans="1:17" ht="18" x14ac:dyDescent="0.25">
      <c r="A349" s="5"/>
      <c r="B349" s="12">
        <f>SUM(B348+7)</f>
        <v>46408</v>
      </c>
      <c r="C349" s="25"/>
      <c r="D349" s="25"/>
      <c r="E349" s="25"/>
      <c r="F349" s="25"/>
      <c r="G349" s="16"/>
      <c r="H349" s="16"/>
      <c r="I349" s="16"/>
      <c r="J349" s="16"/>
      <c r="K349" s="5"/>
      <c r="L349" s="5"/>
      <c r="M349" s="28"/>
      <c r="N349" s="28"/>
      <c r="O349" s="28"/>
      <c r="P349" s="48"/>
      <c r="Q349" s="48"/>
    </row>
    <row r="350" spans="1:17" ht="18" x14ac:dyDescent="0.25">
      <c r="A350" s="5"/>
      <c r="B350" s="12">
        <f>SUM(B349+7)</f>
        <v>46415</v>
      </c>
      <c r="C350" s="25"/>
      <c r="D350" s="25"/>
      <c r="E350" s="25"/>
      <c r="F350" s="25"/>
      <c r="G350" s="16"/>
      <c r="H350" s="16"/>
      <c r="I350" s="16"/>
      <c r="J350" s="16"/>
      <c r="K350" s="5"/>
      <c r="L350" s="5"/>
      <c r="M350" s="28"/>
      <c r="N350" s="28"/>
      <c r="O350" s="28"/>
      <c r="P350" s="48"/>
      <c r="Q350" s="48"/>
    </row>
    <row r="351" spans="1:17" ht="18" x14ac:dyDescent="0.25">
      <c r="A351" s="5"/>
      <c r="B351" s="12"/>
      <c r="C351" s="25"/>
      <c r="D351" s="25"/>
      <c r="E351" s="25"/>
      <c r="F351" s="25"/>
      <c r="G351" s="16"/>
      <c r="H351" s="16"/>
      <c r="I351" s="16"/>
      <c r="J351" s="16"/>
      <c r="K351" s="5"/>
      <c r="L351" s="5"/>
      <c r="M351" s="28"/>
      <c r="N351" s="28"/>
      <c r="O351" s="28"/>
      <c r="P351" s="48"/>
      <c r="Q351" s="48"/>
    </row>
    <row r="352" spans="1:17" ht="18" x14ac:dyDescent="0.25">
      <c r="A352" s="5"/>
      <c r="B352" s="12"/>
      <c r="C352" s="25"/>
      <c r="D352" s="25"/>
      <c r="E352" s="25"/>
      <c r="F352" s="25"/>
      <c r="G352" s="16"/>
      <c r="H352" s="16"/>
      <c r="I352" s="16"/>
      <c r="J352" s="16"/>
      <c r="K352" s="5"/>
      <c r="L352" s="5"/>
      <c r="M352" s="28"/>
      <c r="N352" s="28"/>
      <c r="O352" s="28"/>
      <c r="P352" s="48"/>
      <c r="Q352" s="48"/>
    </row>
    <row r="353" spans="1:17" ht="18" x14ac:dyDescent="0.25">
      <c r="A353" s="5"/>
      <c r="B353" s="12"/>
      <c r="C353" s="25"/>
      <c r="D353" s="25"/>
      <c r="E353" s="25"/>
      <c r="F353" s="25"/>
      <c r="G353" s="16"/>
      <c r="H353" s="16"/>
      <c r="I353" s="16"/>
      <c r="J353" s="16"/>
      <c r="K353" s="5"/>
      <c r="L353" s="5"/>
      <c r="M353" s="28"/>
      <c r="N353" s="28"/>
      <c r="O353" s="28"/>
      <c r="P353" s="48"/>
      <c r="Q353" s="48"/>
    </row>
    <row r="354" spans="1:17" ht="18" x14ac:dyDescent="0.25">
      <c r="A354" s="5"/>
      <c r="B354" s="12"/>
      <c r="C354" s="25"/>
      <c r="D354" s="25"/>
      <c r="E354" s="25"/>
      <c r="F354" s="25"/>
      <c r="G354" s="16"/>
      <c r="H354" s="16"/>
      <c r="I354" s="16"/>
      <c r="J354" s="16"/>
      <c r="K354" s="5"/>
      <c r="L354" s="5"/>
      <c r="M354" s="28"/>
      <c r="N354" s="28"/>
      <c r="O354" s="28"/>
      <c r="P354" s="48"/>
      <c r="Q354" s="48"/>
    </row>
    <row r="355" spans="1:17" ht="18" x14ac:dyDescent="0.25">
      <c r="A355" s="5"/>
      <c r="B355" s="12"/>
      <c r="C355" s="25"/>
      <c r="D355" s="25"/>
      <c r="E355" s="25"/>
      <c r="F355" s="25"/>
      <c r="G355" s="16"/>
      <c r="H355" s="16"/>
      <c r="I355" s="16"/>
      <c r="J355" s="16"/>
      <c r="K355" s="5"/>
      <c r="L355" s="5"/>
      <c r="M355" s="28"/>
      <c r="N355" s="28"/>
      <c r="O355" s="28"/>
      <c r="P355" s="48"/>
      <c r="Q355" s="48"/>
    </row>
    <row r="356" spans="1:17" ht="18" x14ac:dyDescent="0.25">
      <c r="A356" s="5"/>
      <c r="B356" s="15"/>
      <c r="C356" s="25"/>
      <c r="D356" s="25"/>
      <c r="E356" s="25"/>
      <c r="F356" s="25"/>
      <c r="G356" s="16"/>
      <c r="H356" s="16"/>
      <c r="I356" s="16"/>
      <c r="J356" s="16"/>
      <c r="K356" s="5"/>
      <c r="L356" s="5"/>
      <c r="M356" s="28"/>
      <c r="N356" s="28"/>
      <c r="O356" s="28"/>
      <c r="P356" s="48"/>
      <c r="Q356" s="48"/>
    </row>
    <row r="357" spans="1:17" ht="18" x14ac:dyDescent="0.25">
      <c r="A357" s="5"/>
      <c r="B357" s="15"/>
      <c r="C357" s="25"/>
      <c r="D357" s="25"/>
      <c r="E357" s="25"/>
      <c r="F357" s="25"/>
      <c r="G357" s="16"/>
      <c r="H357" s="16"/>
      <c r="I357" s="16"/>
      <c r="J357" s="16"/>
      <c r="K357" s="5"/>
      <c r="L357" s="5"/>
      <c r="M357" s="28"/>
      <c r="N357" s="28"/>
      <c r="O357" s="28"/>
      <c r="P357" s="48"/>
      <c r="Q357" s="48"/>
    </row>
    <row r="358" spans="1:17" ht="18" x14ac:dyDescent="0.25">
      <c r="A358" s="5"/>
      <c r="B358" s="8"/>
      <c r="C358" s="16"/>
      <c r="D358" s="16"/>
      <c r="E358" s="16"/>
      <c r="F358" s="16"/>
      <c r="G358" s="16"/>
      <c r="H358" s="16"/>
      <c r="I358" s="16"/>
      <c r="J358" s="16"/>
      <c r="K358" s="5"/>
      <c r="L358" s="5"/>
      <c r="M358" s="28"/>
      <c r="N358" s="28"/>
      <c r="O358" s="28"/>
      <c r="P358" s="48"/>
      <c r="Q358" s="48"/>
    </row>
    <row r="359" spans="1:17" ht="18.75" thickBot="1" x14ac:dyDescent="0.3">
      <c r="A359" s="5"/>
      <c r="B359" s="8"/>
      <c r="C359" s="16"/>
      <c r="D359" s="16"/>
      <c r="E359" s="16"/>
      <c r="F359" s="16"/>
      <c r="G359" s="16"/>
      <c r="H359" s="16"/>
      <c r="I359" s="16"/>
      <c r="J359" s="16"/>
      <c r="K359" s="5"/>
      <c r="L359" s="5"/>
      <c r="M359" s="28"/>
      <c r="N359" s="28"/>
      <c r="O359" s="28"/>
      <c r="P359" s="48"/>
      <c r="Q359" s="48"/>
    </row>
    <row r="360" spans="1:17" ht="18.75" thickTop="1" x14ac:dyDescent="0.25">
      <c r="A360" s="22"/>
      <c r="B360" s="22"/>
      <c r="C360" s="20"/>
      <c r="D360" s="20"/>
      <c r="E360" s="20">
        <f>COUNTA(E331:E357)</f>
        <v>3</v>
      </c>
      <c r="F360" s="20">
        <f>COUNTA(F331:F357)</f>
        <v>3</v>
      </c>
      <c r="G360" s="20"/>
      <c r="H360" s="20"/>
      <c r="I360" s="20"/>
      <c r="J360" s="20"/>
      <c r="K360" s="5"/>
      <c r="L360" s="5"/>
      <c r="P360" s="54"/>
      <c r="Q360" s="54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0"/>
  <sheetViews>
    <sheetView workbookViewId="0"/>
  </sheetViews>
  <sheetFormatPr defaultRowHeight="15" x14ac:dyDescent="0.25"/>
  <cols>
    <col min="1" max="1" width="27.140625" bestFit="1" customWidth="1"/>
    <col min="2" max="2" width="15.85546875" bestFit="1" customWidth="1"/>
    <col min="3" max="10" width="16.7109375" customWidth="1"/>
    <col min="11" max="12" width="21" customWidth="1"/>
    <col min="13" max="14" width="14.85546875" customWidth="1"/>
    <col min="15" max="17" width="15.7109375" customWidth="1"/>
  </cols>
  <sheetData>
    <row r="1" spans="1:17" ht="54.75" thickBot="1" x14ac:dyDescent="0.3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3" t="s">
        <v>7</v>
      </c>
      <c r="I1" s="3" t="s">
        <v>4</v>
      </c>
      <c r="J1" s="3" t="s">
        <v>5</v>
      </c>
      <c r="K1" s="4" t="s">
        <v>8</v>
      </c>
      <c r="L1" s="4" t="s">
        <v>9</v>
      </c>
      <c r="M1" s="45" t="s">
        <v>10</v>
      </c>
      <c r="N1" s="45" t="s">
        <v>11</v>
      </c>
      <c r="O1" s="45" t="s">
        <v>12</v>
      </c>
      <c r="P1" s="45" t="s">
        <v>13</v>
      </c>
      <c r="Q1" s="45" t="s">
        <v>14</v>
      </c>
    </row>
    <row r="2" spans="1:17" ht="18" x14ac:dyDescent="0.25">
      <c r="A2" s="5" t="s">
        <v>29</v>
      </c>
      <c r="B2" s="6"/>
      <c r="C2" s="7"/>
      <c r="D2" s="7"/>
      <c r="E2" s="7"/>
      <c r="F2" s="7"/>
      <c r="G2" s="7"/>
      <c r="H2" s="7"/>
      <c r="I2" s="7"/>
      <c r="J2" s="7"/>
      <c r="K2" s="8"/>
      <c r="L2" s="8"/>
      <c r="M2" s="46"/>
      <c r="N2" s="46"/>
      <c r="O2" s="47"/>
      <c r="P2" s="46"/>
      <c r="Q2" s="48"/>
    </row>
    <row r="3" spans="1:17" ht="18" x14ac:dyDescent="0.25">
      <c r="A3" s="8"/>
      <c r="B3" s="9" t="s">
        <v>16</v>
      </c>
      <c r="C3" s="55">
        <f>SUM(D3/9.77)</f>
        <v>51.279426816786085</v>
      </c>
      <c r="D3" s="10">
        <v>501</v>
      </c>
      <c r="E3" s="10"/>
      <c r="F3" s="10"/>
      <c r="G3" s="10"/>
      <c r="H3" s="10"/>
      <c r="I3" s="10"/>
      <c r="J3" s="10"/>
      <c r="K3" s="56">
        <f>C3</f>
        <v>51.279426816786085</v>
      </c>
      <c r="L3" s="11">
        <v>501</v>
      </c>
      <c r="M3" s="49">
        <f>SUM(D3/C3)</f>
        <v>9.77</v>
      </c>
      <c r="N3" s="46" t="e">
        <f>SUM(H3/G3)</f>
        <v>#DIV/0!</v>
      </c>
      <c r="O3" s="49">
        <f>SUM(L3/K3)</f>
        <v>9.77</v>
      </c>
      <c r="P3" s="49">
        <f>SUM((D3+H3)/(C3+G3))</f>
        <v>9.77</v>
      </c>
      <c r="Q3" s="50">
        <f>SUM(L3/K3)</f>
        <v>9.77</v>
      </c>
    </row>
    <row r="4" spans="1:17" ht="18" x14ac:dyDescent="0.25">
      <c r="A4" s="8"/>
      <c r="B4" s="12">
        <v>46282</v>
      </c>
      <c r="C4" s="13"/>
      <c r="D4" s="13"/>
      <c r="E4" s="13"/>
      <c r="F4" s="13"/>
      <c r="G4" s="13"/>
      <c r="H4" s="13"/>
      <c r="I4" s="13"/>
      <c r="J4" s="13"/>
      <c r="K4" s="11">
        <f>SUM(C4+G4)</f>
        <v>0</v>
      </c>
      <c r="L4" s="11">
        <f>SUM(D4+H4)</f>
        <v>0</v>
      </c>
      <c r="M4" s="51" t="e">
        <f>SUM(D4/C4)</f>
        <v>#DIV/0!</v>
      </c>
      <c r="N4" s="51" t="e">
        <f>SUM(H4/G4)</f>
        <v>#DIV/0!</v>
      </c>
      <c r="O4" s="51" t="e">
        <f>SUM(L4/K4)</f>
        <v>#DIV/0!</v>
      </c>
      <c r="P4" s="49" t="e">
        <f>SUM((D4+H4)/(C4+G4))</f>
        <v>#DIV/0!</v>
      </c>
      <c r="Q4" s="50">
        <f>SUM((L3+L4)/(K3+K4))</f>
        <v>9.77</v>
      </c>
    </row>
    <row r="5" spans="1:17" ht="18" x14ac:dyDescent="0.25">
      <c r="A5" s="8"/>
      <c r="B5" s="12">
        <f>SUM(B4+7)</f>
        <v>46289</v>
      </c>
      <c r="C5" s="13">
        <v>40</v>
      </c>
      <c r="D5" s="13">
        <v>501</v>
      </c>
      <c r="E5" s="13" t="s">
        <v>17</v>
      </c>
      <c r="F5" s="13"/>
      <c r="G5" s="13">
        <v>37</v>
      </c>
      <c r="H5" s="13">
        <v>349</v>
      </c>
      <c r="I5" s="13" t="s">
        <v>17</v>
      </c>
      <c r="J5" s="13"/>
      <c r="K5" s="11">
        <f t="shared" ref="K5:L30" si="0">SUM(C5+G5)</f>
        <v>77</v>
      </c>
      <c r="L5" s="11">
        <f t="shared" si="0"/>
        <v>850</v>
      </c>
      <c r="M5" s="49">
        <f t="shared" ref="M5:M30" si="1">SUM(D5/C5)</f>
        <v>12.525</v>
      </c>
      <c r="N5" s="49">
        <f>SUM(H5/G5)</f>
        <v>9.4324324324324316</v>
      </c>
      <c r="O5" s="49">
        <f t="shared" ref="O5:O30" si="2">SUM(L5/K5)</f>
        <v>11.038961038961039</v>
      </c>
      <c r="P5" s="49">
        <f>SUM((D4+D5+H4+H5)/(C4+C5+G4+G5))</f>
        <v>11.038961038961039</v>
      </c>
      <c r="Q5" s="50">
        <f>SUM((L3+L4+L5)/(K3+K4+K5))</f>
        <v>10.53169657461561</v>
      </c>
    </row>
    <row r="6" spans="1:17" ht="18" x14ac:dyDescent="0.25">
      <c r="A6" s="8"/>
      <c r="B6" s="12">
        <f t="shared" ref="B6:B21" si="3">SUM(B5+7)</f>
        <v>46296</v>
      </c>
      <c r="C6" s="13"/>
      <c r="D6" s="13"/>
      <c r="E6" s="13"/>
      <c r="F6" s="13"/>
      <c r="G6" s="13"/>
      <c r="H6" s="13"/>
      <c r="I6" s="13"/>
      <c r="J6" s="13"/>
      <c r="K6" s="11">
        <f t="shared" si="0"/>
        <v>0</v>
      </c>
      <c r="L6" s="11">
        <f t="shared" si="0"/>
        <v>0</v>
      </c>
      <c r="M6" s="51" t="e">
        <f t="shared" si="1"/>
        <v>#DIV/0!</v>
      </c>
      <c r="N6" s="51" t="e">
        <f t="shared" ref="N6:N30" si="4">SUM(H6/G6)</f>
        <v>#DIV/0!</v>
      </c>
      <c r="O6" s="51" t="e">
        <f t="shared" si="2"/>
        <v>#DIV/0!</v>
      </c>
      <c r="P6" s="49">
        <f>SUM((D4+D5+D6+H4+H5+H6)/(C4+C5+C6+G4+G5+G6))</f>
        <v>11.038961038961039</v>
      </c>
      <c r="Q6" s="50">
        <f>SUM((L3+L4+L5+L6)/(K3+K4+K5+K6))</f>
        <v>10.53169657461561</v>
      </c>
    </row>
    <row r="7" spans="1:17" ht="18" x14ac:dyDescent="0.25">
      <c r="A7" s="8"/>
      <c r="B7" s="12">
        <f t="shared" si="3"/>
        <v>46303</v>
      </c>
      <c r="C7" s="13">
        <v>33</v>
      </c>
      <c r="D7" s="13">
        <v>375</v>
      </c>
      <c r="E7" s="13"/>
      <c r="F7" s="13" t="s">
        <v>17</v>
      </c>
      <c r="G7" s="13">
        <v>18</v>
      </c>
      <c r="H7" s="13">
        <v>197</v>
      </c>
      <c r="I7" s="13"/>
      <c r="J7" s="13" t="s">
        <v>17</v>
      </c>
      <c r="K7" s="11">
        <f t="shared" si="0"/>
        <v>51</v>
      </c>
      <c r="L7" s="11">
        <f t="shared" si="0"/>
        <v>572</v>
      </c>
      <c r="M7" s="51">
        <f t="shared" si="1"/>
        <v>11.363636363636363</v>
      </c>
      <c r="N7" s="51">
        <f t="shared" si="4"/>
        <v>10.944444444444445</v>
      </c>
      <c r="O7" s="51">
        <f t="shared" si="2"/>
        <v>11.215686274509803</v>
      </c>
      <c r="P7" s="49">
        <f>SUM((D4+D5+D6+D7+H4+H5+H6+H7)/(C4+C5+C6+C7+G4+G5+G6+G7))</f>
        <v>11.109375</v>
      </c>
      <c r="Q7" s="50">
        <f>SUM((L3+L4+L5+L6+L7)/(K3+K4+K5+K6+K7))</f>
        <v>10.726272579871656</v>
      </c>
    </row>
    <row r="8" spans="1:17" ht="18" x14ac:dyDescent="0.25">
      <c r="A8" s="8"/>
      <c r="B8" s="12">
        <f t="shared" si="3"/>
        <v>46310</v>
      </c>
      <c r="C8" s="13"/>
      <c r="D8" s="13"/>
      <c r="E8" s="13"/>
      <c r="F8" s="13"/>
      <c r="G8" s="13"/>
      <c r="H8" s="13"/>
      <c r="I8" s="13"/>
      <c r="J8" s="13"/>
      <c r="K8" s="11">
        <f t="shared" si="0"/>
        <v>0</v>
      </c>
      <c r="L8" s="11">
        <f t="shared" si="0"/>
        <v>0</v>
      </c>
      <c r="M8" s="51" t="e">
        <f t="shared" si="1"/>
        <v>#DIV/0!</v>
      </c>
      <c r="N8" s="51" t="e">
        <f t="shared" si="4"/>
        <v>#DIV/0!</v>
      </c>
      <c r="O8" s="51" t="e">
        <f t="shared" si="2"/>
        <v>#DIV/0!</v>
      </c>
      <c r="P8" s="49">
        <f>SUM((D4+D5+D6+D7+D8+H4+H5+H6+H7+H8)/(C4+C5+C6+C7+C8+G4+G5+G6+G7+G8))</f>
        <v>11.109375</v>
      </c>
      <c r="Q8" s="50">
        <f>SUM((L3+L4+L5+L6+L7+L8)/(K3+K4+K5+K6+K7+K8))</f>
        <v>10.726272579871656</v>
      </c>
    </row>
    <row r="9" spans="1:17" ht="18" x14ac:dyDescent="0.25">
      <c r="A9" s="8"/>
      <c r="B9" s="12">
        <f t="shared" si="3"/>
        <v>46317</v>
      </c>
      <c r="C9" s="13">
        <v>45</v>
      </c>
      <c r="D9" s="13">
        <v>512</v>
      </c>
      <c r="E9" s="13"/>
      <c r="F9" s="13" t="s">
        <v>17</v>
      </c>
      <c r="G9" s="13">
        <v>29</v>
      </c>
      <c r="H9" s="13">
        <v>313</v>
      </c>
      <c r="I9" s="13" t="s">
        <v>17</v>
      </c>
      <c r="J9" s="13"/>
      <c r="K9" s="11">
        <f t="shared" si="0"/>
        <v>74</v>
      </c>
      <c r="L9" s="11">
        <f t="shared" si="0"/>
        <v>825</v>
      </c>
      <c r="M9" s="51">
        <f t="shared" si="1"/>
        <v>11.377777777777778</v>
      </c>
      <c r="N9" s="51">
        <f t="shared" si="4"/>
        <v>10.793103448275861</v>
      </c>
      <c r="O9" s="51">
        <f t="shared" si="2"/>
        <v>11.148648648648649</v>
      </c>
      <c r="P9" s="49">
        <f>SUM((D4+D5+D6+D7+D8+D9+H4+H5+H6+H7+H8+H9)/(C4+C5+C6+C7+C8+C9+G4+G5+G6+G7+G8+G9))</f>
        <v>11.123762376237623</v>
      </c>
      <c r="Q9" s="50">
        <f>SUM((L3+L4+L5+L6+L7+L8+L9)/(K3+K4+K5+K6+K7+K8+K9))</f>
        <v>10.84967711170561</v>
      </c>
    </row>
    <row r="10" spans="1:17" ht="18" x14ac:dyDescent="0.25">
      <c r="A10" s="8"/>
      <c r="B10" s="12">
        <f t="shared" si="3"/>
        <v>46324</v>
      </c>
      <c r="C10" s="13"/>
      <c r="D10" s="13"/>
      <c r="E10" s="13"/>
      <c r="F10" s="13"/>
      <c r="G10" s="13"/>
      <c r="H10" s="13"/>
      <c r="I10" s="13"/>
      <c r="J10" s="13"/>
      <c r="K10" s="11">
        <f t="shared" si="0"/>
        <v>0</v>
      </c>
      <c r="L10" s="11">
        <f t="shared" si="0"/>
        <v>0</v>
      </c>
      <c r="M10" s="51" t="e">
        <f t="shared" si="1"/>
        <v>#DIV/0!</v>
      </c>
      <c r="N10" s="51" t="e">
        <f t="shared" si="4"/>
        <v>#DIV/0!</v>
      </c>
      <c r="O10" s="51" t="e">
        <f t="shared" si="2"/>
        <v>#DIV/0!</v>
      </c>
      <c r="P10" s="49">
        <f>SUM((D4+D5+D6+D7+D8+D9+D10+H4+H5+H6+H7+H8+H9+H10)/(C4+C5+C6+C7+C8+C9+C10+G4+G5+G6+G7+G8+G9+G10))</f>
        <v>11.123762376237623</v>
      </c>
      <c r="Q10" s="50">
        <f>SUM((L3+L4+L5+L6+L7+L8+L9+L10)/(K3+K4+K5+K6+K7+K8+K9+K10))</f>
        <v>10.84967711170561</v>
      </c>
    </row>
    <row r="11" spans="1:17" ht="18" x14ac:dyDescent="0.25">
      <c r="A11" s="8"/>
      <c r="B11" s="12">
        <f t="shared" si="3"/>
        <v>46331</v>
      </c>
      <c r="C11" s="13"/>
      <c r="D11" s="13"/>
      <c r="E11" s="13"/>
      <c r="F11" s="13"/>
      <c r="G11" s="13"/>
      <c r="H11" s="13"/>
      <c r="I11" s="13"/>
      <c r="J11" s="13"/>
      <c r="K11" s="11">
        <f t="shared" si="0"/>
        <v>0</v>
      </c>
      <c r="L11" s="11">
        <f t="shared" si="0"/>
        <v>0</v>
      </c>
      <c r="M11" s="51" t="e">
        <f t="shared" si="1"/>
        <v>#DIV/0!</v>
      </c>
      <c r="N11" s="51" t="e">
        <f t="shared" si="4"/>
        <v>#DIV/0!</v>
      </c>
      <c r="O11" s="51" t="e">
        <f t="shared" si="2"/>
        <v>#DIV/0!</v>
      </c>
      <c r="P11" s="49">
        <f>SUM((D4+D5+D6+D7+D8+D9+D10+D11+H4+H5+H6+H7+H8+H9+H10+H11)/(C4+C5+C6+C7+C8+C9+C10+C11+G4+G5+G6+G7+G8+G9+G10+G11))</f>
        <v>11.123762376237623</v>
      </c>
      <c r="Q11" s="50">
        <f>SUM((L3+L4+L5+L6+L7+L8+L9+L10+L11)/(K3+K4+K5+K6+K7+K8+K9+K10+K11))</f>
        <v>10.84967711170561</v>
      </c>
    </row>
    <row r="12" spans="1:17" ht="18" x14ac:dyDescent="0.25">
      <c r="A12" s="8"/>
      <c r="B12" s="12">
        <f t="shared" si="3"/>
        <v>46338</v>
      </c>
      <c r="C12" s="13"/>
      <c r="D12" s="13"/>
      <c r="E12" s="13"/>
      <c r="F12" s="13"/>
      <c r="G12" s="13"/>
      <c r="H12" s="13"/>
      <c r="I12" s="13"/>
      <c r="J12" s="13"/>
      <c r="K12" s="11">
        <f t="shared" si="0"/>
        <v>0</v>
      </c>
      <c r="L12" s="11">
        <f t="shared" si="0"/>
        <v>0</v>
      </c>
      <c r="M12" s="51" t="e">
        <f t="shared" si="1"/>
        <v>#DIV/0!</v>
      </c>
      <c r="N12" s="51" t="e">
        <f t="shared" si="4"/>
        <v>#DIV/0!</v>
      </c>
      <c r="O12" s="51" t="e">
        <f t="shared" si="2"/>
        <v>#DIV/0!</v>
      </c>
      <c r="P12" s="49">
        <f>SUM((D4+D5+D6+D7+D8+D9+D10+D11+D12+H4+H5+H6+H7+H8+H9+H10+H11+H12)/(C4+C5+C6+C7+C8+C9+C10+C11+C12+G4+G5+G6+G7+G8+G9+G10+G11+G12))</f>
        <v>11.123762376237623</v>
      </c>
      <c r="Q12" s="50">
        <f>SUM((L3+L4+L5+L6+L7+L8+L9+L10+L11+L12)/(K3+K4+K5+K6+K7+K8+K9+K10+K11+K12))</f>
        <v>10.84967711170561</v>
      </c>
    </row>
    <row r="13" spans="1:17" ht="18" x14ac:dyDescent="0.25">
      <c r="A13" s="8"/>
      <c r="B13" s="12">
        <f t="shared" si="3"/>
        <v>46345</v>
      </c>
      <c r="C13" s="13"/>
      <c r="D13" s="13"/>
      <c r="E13" s="13"/>
      <c r="F13" s="13"/>
      <c r="G13" s="13"/>
      <c r="H13" s="13"/>
      <c r="I13" s="13"/>
      <c r="J13" s="13"/>
      <c r="K13" s="11">
        <f t="shared" si="0"/>
        <v>0</v>
      </c>
      <c r="L13" s="11">
        <f t="shared" si="0"/>
        <v>0</v>
      </c>
      <c r="M13" s="51" t="e">
        <f t="shared" si="1"/>
        <v>#DIV/0!</v>
      </c>
      <c r="N13" s="51" t="e">
        <f t="shared" si="4"/>
        <v>#DIV/0!</v>
      </c>
      <c r="O13" s="51" t="e">
        <f t="shared" si="2"/>
        <v>#DIV/0!</v>
      </c>
      <c r="P13" s="49">
        <f>SUM((D4+D5+D6+D7+D8+D9+D10+D11+D12+D13+H4+H5+H6+H7+H8+H9+H10+H11+H12+H13)/(C4+C5+C6+C7+C8+C9+C10+C11+C12+C13+G4+G5+G6+G7+G8+G9+G10+G11+G12+G13))</f>
        <v>11.123762376237623</v>
      </c>
      <c r="Q13" s="50">
        <f>SUM((L3+L4+L5+L6+L7+L8+L9+L10+L11+L12+L13)/(K3+K4+K5+K6+K7+K8+K9+K10+K11+K12+K13))</f>
        <v>10.84967711170561</v>
      </c>
    </row>
    <row r="14" spans="1:17" ht="18" x14ac:dyDescent="0.25">
      <c r="A14" s="8"/>
      <c r="B14" s="12">
        <f t="shared" si="3"/>
        <v>46352</v>
      </c>
      <c r="C14" s="13"/>
      <c r="D14" s="13"/>
      <c r="E14" s="13"/>
      <c r="F14" s="13"/>
      <c r="G14" s="13"/>
      <c r="H14" s="13"/>
      <c r="I14" s="13"/>
      <c r="J14" s="13"/>
      <c r="K14" s="11">
        <f t="shared" si="0"/>
        <v>0</v>
      </c>
      <c r="L14" s="11">
        <f t="shared" si="0"/>
        <v>0</v>
      </c>
      <c r="M14" s="51" t="e">
        <f t="shared" si="1"/>
        <v>#DIV/0!</v>
      </c>
      <c r="N14" s="51" t="e">
        <f t="shared" si="4"/>
        <v>#DIV/0!</v>
      </c>
      <c r="O14" s="51" t="e">
        <f t="shared" si="2"/>
        <v>#DIV/0!</v>
      </c>
      <c r="P14" s="49">
        <f>SUM((D4+D5+D6+D7+D8+D9+D10+D11+D12+D13+D14+H4+H5+H6+H7+H8+H9+H10+H11+H12+H13+H14)/(C4+C5+C6+C7+C8+C9+C10+C11+C12+C13+C14+G4+G5+G6+G7+G8+G9+G10+G11+G12+G13+G14))</f>
        <v>11.123762376237623</v>
      </c>
      <c r="Q14" s="50">
        <f>SUM((L3+L4+L5+L6+L7+L8+L9+L10+L11+L12+L13+L14)/(K3+K4+K5+K6+K7+K8+K9+K10+K11+K12+K13+K14))</f>
        <v>10.84967711170561</v>
      </c>
    </row>
    <row r="15" spans="1:17" ht="18" x14ac:dyDescent="0.25">
      <c r="A15" s="8"/>
      <c r="B15" s="12">
        <f t="shared" si="3"/>
        <v>46359</v>
      </c>
      <c r="C15" s="13"/>
      <c r="D15" s="13"/>
      <c r="E15" s="13"/>
      <c r="F15" s="13"/>
      <c r="G15" s="13"/>
      <c r="H15" s="13"/>
      <c r="I15" s="13"/>
      <c r="J15" s="13"/>
      <c r="K15" s="11">
        <f t="shared" si="0"/>
        <v>0</v>
      </c>
      <c r="L15" s="11">
        <f t="shared" si="0"/>
        <v>0</v>
      </c>
      <c r="M15" s="51" t="e">
        <f t="shared" si="1"/>
        <v>#DIV/0!</v>
      </c>
      <c r="N15" s="51" t="e">
        <f t="shared" si="4"/>
        <v>#DIV/0!</v>
      </c>
      <c r="O15" s="51" t="e">
        <f t="shared" si="2"/>
        <v>#DIV/0!</v>
      </c>
      <c r="P15" s="49">
        <f>SUM((D4+D5+D6+D7+D8+D9+D10+D11+D12+D13+D14+D15+H4+H5+H6+H7+H8+H9+H10+H11+H12+H13+H14+H15)/(C4+C5+C6+C7+C8+C9+C10+C11+C12+C13+C14+C15+G4+G5+G6+G7+G8+G9+G10+G11+G12+G13+G14+G15))</f>
        <v>11.123762376237623</v>
      </c>
      <c r="Q15" s="50">
        <f>SUM((L3+L4+L5+L6+L7+L8+L9+L10+L11+L12+L13+L14+L15)/(K3+K4+K5+K6+K7+K8+K9+K10+K11+K12+K13+K14+K15))</f>
        <v>10.84967711170561</v>
      </c>
    </row>
    <row r="16" spans="1:17" ht="18" x14ac:dyDescent="0.25">
      <c r="A16" s="8"/>
      <c r="B16" s="12">
        <f t="shared" si="3"/>
        <v>46366</v>
      </c>
      <c r="C16" s="13"/>
      <c r="D16" s="13"/>
      <c r="E16" s="13"/>
      <c r="F16" s="13"/>
      <c r="G16" s="13"/>
      <c r="H16" s="13"/>
      <c r="I16" s="13"/>
      <c r="J16" s="13"/>
      <c r="K16" s="11">
        <f t="shared" si="0"/>
        <v>0</v>
      </c>
      <c r="L16" s="11">
        <f t="shared" si="0"/>
        <v>0</v>
      </c>
      <c r="M16" s="51" t="e">
        <f t="shared" si="1"/>
        <v>#DIV/0!</v>
      </c>
      <c r="N16" s="51" t="e">
        <f t="shared" si="4"/>
        <v>#DIV/0!</v>
      </c>
      <c r="O16" s="51" t="e">
        <f t="shared" si="2"/>
        <v>#DIV/0!</v>
      </c>
      <c r="P16" s="49">
        <f>SUM((D4+D5+D6+D7+D8+D9+D10+D11+D12+D13+D14+D15+D16+H4+H5+H6+H7+H8+H9+H10+H11+H12+H13+H14+H15+H16)/(C4+C5+C6+C7+C8+C9+C10+C11+C12+C13+C14+C15+C16+G4+G5+G6+G7+G8+G9+G10+G11+G12+G13+G14+G15+G16))</f>
        <v>11.123762376237623</v>
      </c>
      <c r="Q16" s="50">
        <f>SUM((L3+L4+L5+L6+L7+L8+L9+L10+L11+L12+L13+L14+L15+L16)/(K3+K4+K5+K6+K7+K8+K9+K10+K11+K12+K13+K14+K15+K16))</f>
        <v>10.84967711170561</v>
      </c>
    </row>
    <row r="17" spans="1:17" ht="18" x14ac:dyDescent="0.25">
      <c r="A17" s="8"/>
      <c r="B17" s="12">
        <f t="shared" si="3"/>
        <v>46373</v>
      </c>
      <c r="C17" s="13"/>
      <c r="D17" s="13"/>
      <c r="E17" s="13"/>
      <c r="F17" s="13"/>
      <c r="G17" s="13"/>
      <c r="H17" s="13"/>
      <c r="I17" s="13"/>
      <c r="J17" s="13"/>
      <c r="K17" s="11">
        <f t="shared" si="0"/>
        <v>0</v>
      </c>
      <c r="L17" s="11">
        <f t="shared" si="0"/>
        <v>0</v>
      </c>
      <c r="M17" s="51" t="e">
        <f t="shared" si="1"/>
        <v>#DIV/0!</v>
      </c>
      <c r="N17" s="51" t="e">
        <f t="shared" si="4"/>
        <v>#DIV/0!</v>
      </c>
      <c r="O17" s="51" t="e">
        <f t="shared" si="2"/>
        <v>#DIV/0!</v>
      </c>
      <c r="P17" s="49">
        <f>SUM((D4+D5+D6+D7+D8+D9+D10+D11+D12+D13+D14+D15+D16+D17+H4+H5+H6+H7+H8+H9+H10+H11+H12+H13+H14+H15+H16+H17)/(C4+C5+C6+C7+C8+C9+C10+C11+C12+C13+C14+C15+C16+C17+G4+G5+G6+G7+G8+G9+G10+G11+G12+G13+G14+G15+G16+G17))</f>
        <v>11.123762376237623</v>
      </c>
      <c r="Q17" s="50">
        <f>SUM((L3+L4+L5+L6+L7+L8+L9+L10+L11+L12+L13+L14+L15+L16+L17)/(K3+K4+K5+K6+K7+K8+K9+K10+K11+K12+K13+K14+K15+K16+K17))</f>
        <v>10.84967711170561</v>
      </c>
    </row>
    <row r="18" spans="1:17" ht="18" x14ac:dyDescent="0.25">
      <c r="A18" s="8"/>
      <c r="B18" s="12">
        <f t="shared" si="3"/>
        <v>46380</v>
      </c>
      <c r="C18" s="13"/>
      <c r="D18" s="13"/>
      <c r="E18" s="13"/>
      <c r="F18" s="13"/>
      <c r="G18" s="13"/>
      <c r="H18" s="13"/>
      <c r="I18" s="13"/>
      <c r="J18" s="13"/>
      <c r="K18" s="11">
        <f t="shared" si="0"/>
        <v>0</v>
      </c>
      <c r="L18" s="11">
        <f t="shared" si="0"/>
        <v>0</v>
      </c>
      <c r="M18" s="51" t="e">
        <f t="shared" si="1"/>
        <v>#DIV/0!</v>
      </c>
      <c r="N18" s="51" t="e">
        <f t="shared" si="4"/>
        <v>#DIV/0!</v>
      </c>
      <c r="O18" s="51" t="e">
        <f t="shared" si="2"/>
        <v>#DIV/0!</v>
      </c>
      <c r="P18" s="49">
        <f>SUM((D4+D5+D6+D7+D8+D9+D10+D11+D12+D13+D14+D15+D16+D17+D18+H4+H5+H6+H7+H8+H9+H10+H11+H12+H13+H14+H15+H16+H17+H18)/(C4+C5+C6+C7+C8+C9+C10+C11+C12+C13+C14+C15+C16+C17+C18+G4+G5+G6+G7+G8+G9+G10+G11+G12+G13+G14+G15+G16+G17+G18))</f>
        <v>11.123762376237623</v>
      </c>
      <c r="Q18" s="50">
        <f>SUM((L3+L4+L5+L6+L7+L8+L9+L10+L11+L12+L13+L14+L15+L16+L17+L18)/(K3+K4+K5+K6+K7+K8+K9+K10+K11+K12+K13+K14+K15+K16+K17+K18))</f>
        <v>10.84967711170561</v>
      </c>
    </row>
    <row r="19" spans="1:17" ht="18" x14ac:dyDescent="0.25">
      <c r="A19" s="8"/>
      <c r="B19" s="12">
        <f t="shared" si="3"/>
        <v>46387</v>
      </c>
      <c r="C19" s="13"/>
      <c r="D19" s="13"/>
      <c r="E19" s="13"/>
      <c r="F19" s="13"/>
      <c r="G19" s="13"/>
      <c r="H19" s="13"/>
      <c r="I19" s="13"/>
      <c r="J19" s="13"/>
      <c r="K19" s="11">
        <f t="shared" si="0"/>
        <v>0</v>
      </c>
      <c r="L19" s="11">
        <f t="shared" si="0"/>
        <v>0</v>
      </c>
      <c r="M19" s="51" t="e">
        <f t="shared" si="1"/>
        <v>#DIV/0!</v>
      </c>
      <c r="N19" s="51" t="e">
        <f t="shared" si="4"/>
        <v>#DIV/0!</v>
      </c>
      <c r="O19" s="51" t="e">
        <f t="shared" si="2"/>
        <v>#DIV/0!</v>
      </c>
      <c r="P19" s="49">
        <f>SUM((D4+D5+D6+D7+D8+D9+D10+D11+D12+D13+D14+D15+D16+D17+D18+D19+H4+H5+H6+H7+H8+H9+H10+H11+H12+H13+H14+H15+H16+H17+H18+H19)/(C4+C5+C6+C7+C8+C9+C10+C11+C12+C13+C14+C15+C16+C17+C18+C19+G4+G5+G6+G7+G8+G9+G10+G11+G12+G13+G14+G15+G16+G17+G18+G19))</f>
        <v>11.123762376237623</v>
      </c>
      <c r="Q19" s="50">
        <f>SUM((L3+L4+L5+L6+L7+L8+L9+L10+L11+L12+L13+L14+L15+L16+L17+L18+L19)/(K3+K4+K5+K6+K7+K8+K9+K10+K11+K12+K13+K14+K15+K16+K17+K18+K19))</f>
        <v>10.84967711170561</v>
      </c>
    </row>
    <row r="20" spans="1:17" ht="18" x14ac:dyDescent="0.25">
      <c r="A20" s="8"/>
      <c r="B20" s="12">
        <f t="shared" si="3"/>
        <v>46394</v>
      </c>
      <c r="C20" s="13"/>
      <c r="D20" s="13"/>
      <c r="E20" s="13"/>
      <c r="F20" s="13"/>
      <c r="G20" s="13"/>
      <c r="H20" s="13"/>
      <c r="I20" s="13"/>
      <c r="J20" s="13"/>
      <c r="K20" s="11">
        <f t="shared" si="0"/>
        <v>0</v>
      </c>
      <c r="L20" s="11">
        <f t="shared" si="0"/>
        <v>0</v>
      </c>
      <c r="M20" s="51" t="e">
        <f t="shared" si="1"/>
        <v>#DIV/0!</v>
      </c>
      <c r="N20" s="51" t="e">
        <f t="shared" si="4"/>
        <v>#DIV/0!</v>
      </c>
      <c r="O20" s="51" t="e">
        <f t="shared" si="2"/>
        <v>#DIV/0!</v>
      </c>
      <c r="P20" s="49">
        <f>SUM((D4+D5+D6+D7+D8+D9+D10+D11+D12+D13+D14+D15+D16+D17+D18+D19+D20+H4+H5+H6+H7+H8+H9+H10+H11+H12+H13+H14+H15+H16+H17+H18+H19+H20)/(C4+C5+C6+C7+C8+C9+C10+C11+C12+C13+C14+C15+C16+C17+C18+C19+C20+G4+G5+G6+G7+G8+G9+G10+G11+G12+G13+G14+G15+G16+G17+G18+G19+G20))</f>
        <v>11.123762376237623</v>
      </c>
      <c r="Q20" s="50">
        <f>SUM((L3+L4+L5+L6+L7+L8+L9+L10+L11+L12+L13+L14+L15+L16+L17+L18+L19+L20)/(K3+K4+K5+K6+K7+K8+K9+K10+K11+K12+K13+K14+K15+K16+K17+K18+K19+K20))</f>
        <v>10.84967711170561</v>
      </c>
    </row>
    <row r="21" spans="1:17" ht="18" x14ac:dyDescent="0.25">
      <c r="A21" s="8"/>
      <c r="B21" s="12">
        <f t="shared" si="3"/>
        <v>46401</v>
      </c>
      <c r="C21" s="13"/>
      <c r="D21" s="13"/>
      <c r="E21" s="13"/>
      <c r="F21" s="13"/>
      <c r="G21" s="13"/>
      <c r="H21" s="13"/>
      <c r="I21" s="13"/>
      <c r="J21" s="13"/>
      <c r="K21" s="11">
        <f t="shared" si="0"/>
        <v>0</v>
      </c>
      <c r="L21" s="11">
        <f t="shared" si="0"/>
        <v>0</v>
      </c>
      <c r="M21" s="51" t="e">
        <f t="shared" si="1"/>
        <v>#DIV/0!</v>
      </c>
      <c r="N21" s="51" t="e">
        <f t="shared" si="4"/>
        <v>#DIV/0!</v>
      </c>
      <c r="O21" s="51" t="e">
        <f t="shared" si="2"/>
        <v>#DIV/0!</v>
      </c>
      <c r="P21" s="49">
        <f>SUM((D4+D5+D6+D7+D8+D9+D10+D11+D12+D13+D14+D15+D16+D17+D18+D19+D20+D21+H4+H5+H6+H7+H8+H9+H10+H11+H12+H13+H14+H15+H16+H17+H18+H19+H20+H21)/(C4+C5+C6+C7+C8+C9+C10+C11+C12+C13+C14+C15+C16+C17+C18+C19+C20+C21+G4+G5+G6+G7+G8+G9+G10+G11+G12+G13+G14+G15+G16+G17+G18+G19+G20+G21))</f>
        <v>11.123762376237623</v>
      </c>
      <c r="Q21" s="50">
        <f>SUM((L3+L4+L5+L6+L7+L8+L9+L10+L11+L12+L13+L14+L15+L16+L17+L18+L19+L20+L21)/(K3+K4+K5+K6+K7+K8+K9+K10+K11+K12+K13+K14+K15+K16+K17+K18+K19+K20+K21))</f>
        <v>10.84967711170561</v>
      </c>
    </row>
    <row r="22" spans="1:17" ht="18" x14ac:dyDescent="0.25">
      <c r="A22" s="8"/>
      <c r="B22" s="12">
        <f>SUM(B21+7)</f>
        <v>46408</v>
      </c>
      <c r="C22" s="13"/>
      <c r="D22" s="13"/>
      <c r="E22" s="13"/>
      <c r="F22" s="13"/>
      <c r="G22" s="13"/>
      <c r="H22" s="13"/>
      <c r="I22" s="13"/>
      <c r="J22" s="13"/>
      <c r="K22" s="11">
        <f t="shared" si="0"/>
        <v>0</v>
      </c>
      <c r="L22" s="11">
        <f t="shared" si="0"/>
        <v>0</v>
      </c>
      <c r="M22" s="51" t="e">
        <f t="shared" si="1"/>
        <v>#DIV/0!</v>
      </c>
      <c r="N22" s="51" t="e">
        <f t="shared" si="4"/>
        <v>#DIV/0!</v>
      </c>
      <c r="O22" s="51" t="e">
        <f t="shared" si="2"/>
        <v>#DIV/0!</v>
      </c>
      <c r="P22" s="49">
        <f>SUM((D4+D5+D6+D7+D8+D9+D10+D11+D12+D13+D14+D15+D16+D17+D18+D19+D20+D21+D22+H4+H5+H6+H7+H8+H9+H10+H11+H12+H13+H14+H15+H16+H17+H18+H19+H20+H21+H22)/(C4+C5+C6+C7+C8+C9+C10+C11+C12+C13+C14+C15+C16+C17+C18+C19+C20+C21+C22+G4+G5+G6+G7+G8+G9+G10+G11+G12+G13+G14+G15+G16+G17+G18+G19+G20+G21+G22))</f>
        <v>11.123762376237623</v>
      </c>
      <c r="Q22" s="50">
        <f>SUM((L3+L4+L5+L6+L7+L8+L9+L10+L11+L12+L13+L14+L15+L16+L17+L18+L19+L20+L21+L22)/(K3+K4+K5+K6+K7+K8+K9+K10+K11+K12+K13+K14+K15+K16+K17+K18+K19+K20+K21+K22))</f>
        <v>10.84967711170561</v>
      </c>
    </row>
    <row r="23" spans="1:17" ht="18" x14ac:dyDescent="0.25">
      <c r="A23" s="8"/>
      <c r="B23" s="12">
        <f>SUM(B22+7)</f>
        <v>46415</v>
      </c>
      <c r="C23" s="13"/>
      <c r="D23" s="13"/>
      <c r="E23" s="13"/>
      <c r="F23" s="13"/>
      <c r="G23" s="13"/>
      <c r="H23" s="13"/>
      <c r="I23" s="13"/>
      <c r="J23" s="13"/>
      <c r="K23" s="11">
        <f t="shared" si="0"/>
        <v>0</v>
      </c>
      <c r="L23" s="11">
        <f t="shared" si="0"/>
        <v>0</v>
      </c>
      <c r="M23" s="51" t="e">
        <f t="shared" si="1"/>
        <v>#DIV/0!</v>
      </c>
      <c r="N23" s="51" t="e">
        <f t="shared" si="4"/>
        <v>#DIV/0!</v>
      </c>
      <c r="O23" s="51" t="e">
        <f t="shared" si="2"/>
        <v>#DIV/0!</v>
      </c>
      <c r="P23" s="49">
        <f>SUM((D4+D5+D6+D7+D8+D9+D10+D11+D12+D13+D14+D15+D16+D17+D18+D19+D20+D21+D22+D23+H4+H5+H6+H7+H8+H9+H10+H11+H12+H13+H14+H15+H16+H17+H18+H19+H20+H21+H22+H23)/(C4+C5+C6+C7+C8+C9+C10+C11+C12+C13+C14+C15+C16+C17+C18+C19+C20+C21+C22+C23+G4+G5+G6+G7+G8+G9+G10+G11+G12+G13+G14+G15+G16+G17+G18+G19+G20+G21+G22+G23))</f>
        <v>11.123762376237623</v>
      </c>
      <c r="Q23" s="50">
        <f>SUM((L3+L4+L5+L6+L7+L8+L9+L10+L11+L12+L13+L14+L15+L16+L17+L18+L19+L20+L21+L22+L23)/(K3+K4+K5+K6+K7+K8+K9+K10+K11+K12+K13+K14+K15+K16+K17+K18+K19+K20+K21+K22+K23))</f>
        <v>10.84967711170561</v>
      </c>
    </row>
    <row r="24" spans="1:17" ht="18" x14ac:dyDescent="0.25">
      <c r="A24" s="8"/>
      <c r="B24" s="12"/>
      <c r="C24" s="13"/>
      <c r="D24" s="13"/>
      <c r="E24" s="13"/>
      <c r="F24" s="13"/>
      <c r="G24" s="13"/>
      <c r="H24" s="13"/>
      <c r="I24" s="13"/>
      <c r="J24" s="13"/>
      <c r="K24" s="11">
        <f t="shared" si="0"/>
        <v>0</v>
      </c>
      <c r="L24" s="11">
        <f t="shared" si="0"/>
        <v>0</v>
      </c>
      <c r="M24" s="51" t="e">
        <f t="shared" si="1"/>
        <v>#DIV/0!</v>
      </c>
      <c r="N24" s="51" t="e">
        <f t="shared" si="4"/>
        <v>#DIV/0!</v>
      </c>
      <c r="O24" s="51" t="e">
        <f t="shared" si="2"/>
        <v>#DIV/0!</v>
      </c>
      <c r="P24" s="49">
        <f>SUM((D4+D5+D6+D7+D8+D9+D10+D11+D12+D13+D14+D15+D16+D17+D18+D19+D20+D21+D22+D23+D24+H4+H5+H6+H7+H8+H9+H10+H11+H12+H13+H14+H15+H16+H17+H18+H19+H20+H21+H22+H23+H24)/(C4+C5+C6+C7+C8+C9+C10+C11+C12+C13+C14+C15+C16+C17+C18+C19+C20+C21+C22+C23+C24+G4+G5+G6+G7+G8+G9+G10+G11+G12+G13+G14+G15+G16+G17+G18+G19+G20+G21+G22+G23+G24))</f>
        <v>11.123762376237623</v>
      </c>
      <c r="Q24" s="50">
        <f>SUM((L3+L4+L5+L6+L7+L8+L9+L10+L11+L12+L13+L14+L15+L16+L17+L18+L19+L20+L21+L22+L23+L24)/(K3+K4+K5+K6+K7+K8+K9+K10+K11+K12+K13+K14+K15+K16+K17+K18+K19+K20+K21+K22+K23+K24))</f>
        <v>10.84967711170561</v>
      </c>
    </row>
    <row r="25" spans="1:17" ht="18" x14ac:dyDescent="0.25">
      <c r="A25" s="8"/>
      <c r="B25" s="12"/>
      <c r="C25" s="13"/>
      <c r="D25" s="13"/>
      <c r="E25" s="13"/>
      <c r="F25" s="13"/>
      <c r="G25" s="13"/>
      <c r="H25" s="13"/>
      <c r="I25" s="13"/>
      <c r="J25" s="13"/>
      <c r="K25" s="11">
        <f t="shared" si="0"/>
        <v>0</v>
      </c>
      <c r="L25" s="11">
        <f t="shared" si="0"/>
        <v>0</v>
      </c>
      <c r="M25" s="51" t="e">
        <f t="shared" si="1"/>
        <v>#DIV/0!</v>
      </c>
      <c r="N25" s="51" t="e">
        <f t="shared" si="4"/>
        <v>#DIV/0!</v>
      </c>
      <c r="O25" s="51" t="e">
        <f t="shared" si="2"/>
        <v>#DIV/0!</v>
      </c>
      <c r="P25" s="49">
        <f>SUM((D4+D5+D6+D7+D8+D9+D10+D11+D12+D13+D14+D15+D16+D17+D18+D19+D20+D21+D22+D23+D24+D25+H4+H5+H6+H7+H8+H9+H10+H11+H12+H13+H14+H15+H16+H17+H18+H19+H20+H21+H22+H23+H24+H25)/(C4+C5+C6+C7+C8+C9+C10+C11+C12+C13+C14+C15+C16+C17+C18+C19+C20+C21+C22+C23+C24+C25+G4+G5+G6+G7+G8+G9+G10+G11+G12+G13+G14+G15+G16+G17+G18+G19+G20+G21+G22+G23+G24+G25))</f>
        <v>11.123762376237623</v>
      </c>
      <c r="Q25" s="50">
        <f>SUM((L3+L4+L5+L6+L7+L8+L9+L10+L11+L12+L13+L14+L15+L16+L17+L18+L19+L20+L21+L22+L23+L24+L25)/(K3+K4+K5+K6+K7+K8+K9+K10+K11+K12+K13+K14+K15+K16+K17+K18+K19+K20+K21+K22+K23+K24+K25))</f>
        <v>10.84967711170561</v>
      </c>
    </row>
    <row r="26" spans="1:17" ht="18" x14ac:dyDescent="0.25">
      <c r="A26" s="8"/>
      <c r="B26" s="12"/>
      <c r="C26" s="13"/>
      <c r="D26" s="13"/>
      <c r="E26" s="13"/>
      <c r="F26" s="13"/>
      <c r="G26" s="13"/>
      <c r="H26" s="13"/>
      <c r="I26" s="13"/>
      <c r="J26" s="13"/>
      <c r="K26" s="11">
        <f t="shared" si="0"/>
        <v>0</v>
      </c>
      <c r="L26" s="11">
        <f t="shared" si="0"/>
        <v>0</v>
      </c>
      <c r="M26" s="51" t="e">
        <f t="shared" si="1"/>
        <v>#DIV/0!</v>
      </c>
      <c r="N26" s="51" t="e">
        <f t="shared" si="4"/>
        <v>#DIV/0!</v>
      </c>
      <c r="O26" s="51" t="e">
        <f t="shared" si="2"/>
        <v>#DIV/0!</v>
      </c>
      <c r="P26" s="49">
        <f>SUM((D4+D5+D6+D7+D8+D9+D10+D11+D12+D13+D14+D15+D16+D17+D18+D19+D20+D21+D22+D23+D24+D25+D26+H4+H5+H6+H7+H8+H9+H10+H11+H12+H13+H14+H15+H16+H17+H18+H19+H20+H21+H22+H23+H24+H25+H26)/(C4+C5+C6+C7+C8+C9+C10+C11+C12+C13+C14+C15+C16+C17+C18+C19+C20+C21+C22+C23+C24+C25+C26+G4+G5+G6+G7+G8+G9+G10+G11+G12+G13+G14+G15+G16+G17+G18+G19+G20+G21+G22+G23+G24+G25+G26))</f>
        <v>11.123762376237623</v>
      </c>
      <c r="Q26" s="50">
        <f>SUM((L3+L4+L5+L6+L7+L8+L9+L10+L11+L12+L13+L14+L15+L16+L17+L18+L19+L20+L21+L22+L23+L24+L25+L26)/(K3+K4+K5+K6+K7+K8+K9+K10+K11+K12+K13+K14+K15+K16+K17+K18+K19+K20+K21+K22+K23+K24+K25+K26))</f>
        <v>10.84967711170561</v>
      </c>
    </row>
    <row r="27" spans="1:17" ht="18" x14ac:dyDescent="0.25">
      <c r="A27" s="8"/>
      <c r="B27" s="12"/>
      <c r="C27" s="13"/>
      <c r="D27" s="13"/>
      <c r="E27" s="13"/>
      <c r="F27" s="13"/>
      <c r="G27" s="13"/>
      <c r="H27" s="13"/>
      <c r="I27" s="13"/>
      <c r="J27" s="13"/>
      <c r="K27" s="11">
        <f t="shared" si="0"/>
        <v>0</v>
      </c>
      <c r="L27" s="11">
        <f t="shared" si="0"/>
        <v>0</v>
      </c>
      <c r="M27" s="51" t="e">
        <f t="shared" si="1"/>
        <v>#DIV/0!</v>
      </c>
      <c r="N27" s="51" t="e">
        <f t="shared" si="4"/>
        <v>#DIV/0!</v>
      </c>
      <c r="O27" s="51" t="e">
        <f t="shared" si="2"/>
        <v>#DIV/0!</v>
      </c>
      <c r="P27" s="49">
        <f>SUM((D4+D5+D6+D7+D8+D9+D10+D11+D12+D13+D14+D15+D16+D17+D18+D19+D20+D21+D22+D23+D24+D25+D26+D27+H4+H5+H6+H7+H8+H9+H10+H11+H12+H13+H14+H15+H16+H17+H18+H19+H20+H21+H22+H23+H24+H25+H26+H27)/(C4+C5+C6+C7+C8+C9+C10+C11+C12+C13+C14+C15+C16+C17+C18+C19+C20+C21+C22+C23+C24+C25+C26+C27+G4+G5+G6+G7+G8+G9+G10+G11+G12+G13+G14+G15+G16+G17+G18+G19+G20+G21+G22+G23+G24+G25+G26+G27))</f>
        <v>11.123762376237623</v>
      </c>
      <c r="Q27" s="50">
        <f>SUM((L3+L4+L5+L6+L7+L8+L9+L10+L11+L12+L13+L14+L15+L16+L17+L18+L19+L20+L21+L22+L23+L24+L25+L26+L27)/(K3+K4+K5+K6+K7+K8+K9+K10+K11+K12+K13+K14+K15+K16+K17+K18+K19+K20+K21+K22+K23+K24+K25+K26+K27))</f>
        <v>10.84967711170561</v>
      </c>
    </row>
    <row r="28" spans="1:17" ht="18" x14ac:dyDescent="0.25">
      <c r="A28" s="8"/>
      <c r="B28" s="12"/>
      <c r="C28" s="13"/>
      <c r="D28" s="13"/>
      <c r="E28" s="13"/>
      <c r="F28" s="13"/>
      <c r="G28" s="13"/>
      <c r="H28" s="13"/>
      <c r="I28" s="13"/>
      <c r="J28" s="13"/>
      <c r="K28" s="11">
        <f t="shared" si="0"/>
        <v>0</v>
      </c>
      <c r="L28" s="11">
        <f t="shared" si="0"/>
        <v>0</v>
      </c>
      <c r="M28" s="51" t="e">
        <f t="shared" si="1"/>
        <v>#DIV/0!</v>
      </c>
      <c r="N28" s="51" t="e">
        <f t="shared" si="4"/>
        <v>#DIV/0!</v>
      </c>
      <c r="O28" s="51" t="e">
        <f t="shared" si="2"/>
        <v>#DIV/0!</v>
      </c>
      <c r="P28" s="49">
        <f>SUM((D4+D5+D6+D7+D8+D9+D10+D11+D12+D13+D14+D15+D16+D17+D18+D19+D20+D21+D22+D23+D24+D25+D26+D27+D28+H4+H5+H6+H7+H8+H9+H10+H11+H12+H13+H14+H15+H16+H17+H18+H19+H20+H21+H22+H23+H24+H25+H26+H27+H28)/(C4+C5+C6+C7+C8+C9+C10+C11+C12+C13+C14+C15+C16+C17+C18+C19+C20+C21+C22+C23+C24+C25+C26+C27+C28+G4+G5+G6+G7+G8+G9+G10+G11+G12+G13+G14+G15+G16+G17+G18+G19+G20+G21+G22+G23+G24+G25+G26+G27+G28))</f>
        <v>11.123762376237623</v>
      </c>
      <c r="Q28" s="50">
        <f>SUM((L3+L4+L5+L6+L7+L8+L9+L10+L11+L12+L13+L14+L15+L16+L17+L18+L19+L20+L21+L22+L23+L24+L25+L26+L27+L28)/(K3+K4+K5+K6+K7+K8+K9+K10+K11+K12+K13+K14+K15+K16+K17+K18+K19+K20+K21+K22+K23+K24+K25+K26+K27+K28))</f>
        <v>10.84967711170561</v>
      </c>
    </row>
    <row r="29" spans="1:17" ht="18" x14ac:dyDescent="0.25">
      <c r="A29" s="8"/>
      <c r="B29" s="15"/>
      <c r="C29" s="13"/>
      <c r="D29" s="13"/>
      <c r="E29" s="13"/>
      <c r="F29" s="13"/>
      <c r="G29" s="13"/>
      <c r="H29" s="13"/>
      <c r="I29" s="13"/>
      <c r="J29" s="13"/>
      <c r="K29" s="11">
        <f t="shared" si="0"/>
        <v>0</v>
      </c>
      <c r="L29" s="11">
        <f t="shared" si="0"/>
        <v>0</v>
      </c>
      <c r="M29" s="51" t="e">
        <f t="shared" si="1"/>
        <v>#DIV/0!</v>
      </c>
      <c r="N29" s="51" t="e">
        <f t="shared" si="4"/>
        <v>#DIV/0!</v>
      </c>
      <c r="O29" s="51" t="e">
        <f t="shared" si="2"/>
        <v>#DIV/0!</v>
      </c>
      <c r="P29" s="49">
        <f>SUM((D4+D5+D6+D7+D8+D9+D10+D11+D12+D13+D14+D15+D16+D17+D18+D19+D20+D21+D22+D23+D24+D25+D26+D27+D28+D29+H4+H5+H6+H7+H8+H9+H10+H11+H12+H13+H14+H15+H16+H17+H18+H19+H20+H21+H22+H23+H24+H25+H26+H27+H28+H29)/(C4+C5+C6+C7+C8+C9+C10+C11+C12+C13+C14+C15+C16+C17+C18+C19+C20+C21+C22+C23+C24+C25+C26+C27+C28+C29+G4+G5+G6+G7+G8+G9+G10+G11+G12+G13+G14+G15+G16+G17+G18+G19+G20+G21+G22+G23+G24+G25+G26+G27+G28+G29))</f>
        <v>11.123762376237623</v>
      </c>
      <c r="Q29" s="50">
        <f>SUM((L3+L4+L5+L6+L7+L8+L9+L10+L11+L12+L13+L14+L15+L16+L17+L18+L19+L20+L21+L22+L23+L24+L25+L26+L27+L28+L29)/(K3+K4+K5+K6+K7+K8+K9+K10+K11+K12+K13+K14+K15+K16+K17+K18+K19+K20+K21+K22+K23+K24+K25+K26+K27+K28+K29))</f>
        <v>10.84967711170561</v>
      </c>
    </row>
    <row r="30" spans="1:17" ht="18" x14ac:dyDescent="0.25">
      <c r="A30" s="8"/>
      <c r="B30" s="15"/>
      <c r="C30" s="13"/>
      <c r="D30" s="13"/>
      <c r="E30" s="13"/>
      <c r="F30" s="13"/>
      <c r="G30" s="13"/>
      <c r="H30" s="13"/>
      <c r="I30" s="13"/>
      <c r="J30" s="13"/>
      <c r="K30" s="11">
        <f t="shared" si="0"/>
        <v>0</v>
      </c>
      <c r="L30" s="11">
        <f t="shared" si="0"/>
        <v>0</v>
      </c>
      <c r="M30" s="51" t="e">
        <f t="shared" si="1"/>
        <v>#DIV/0!</v>
      </c>
      <c r="N30" s="51" t="e">
        <f t="shared" si="4"/>
        <v>#DIV/0!</v>
      </c>
      <c r="O30" s="51" t="e">
        <f t="shared" si="2"/>
        <v>#DIV/0!</v>
      </c>
      <c r="P30" s="49">
        <f>SUM((D4+D5+D6+D7+D8+D9+D10+D11+D12+D13+D14+D15+D16+D17+D18+D19+D20+D21+D22+D23+D24+D25+D26+D27+D28+D29+D30+H4+H5+H6+H7+H8+H9+H10+H11+H12+H13+H14+H15+H16+H17+H18+H19+H20+H21+H22+H23+H24+H25+H26+H27+H28+H29+H30)/(C4+C5+C6+C7+C8+C9+C10+C11+C12+C13+C14+C15+C16+C17+C18+C19+C20+C21+C22+C23+C24+C25+C26+C27+C28+C29+C30+G4+G5+G6+G7+G8+G9+G10+G11+G12+G13+G14+G15+G16+G17+G18+G19+G20+G21+G22+G23+G24+G25+G26+G27+G28+G29+G30))</f>
        <v>11.123762376237623</v>
      </c>
      <c r="Q30" s="50">
        <f>SUM((L3+L4+L5+L6+L7+L8+L9+L10+L11+L12+L13+L14+L15+L16+L17+L18+L19+L20+L21+L22+L23+L24+L25+L26+L27+L28+L29+L30)/(K3+K4+K5+K6+K7+K8+K9+K10+K11+K12+K13+K14+K15+K16+K17+K18+K19+K20+K21+K22+K23+K24+K25+K26+K27+K28+K29+K30))</f>
        <v>10.84967711170561</v>
      </c>
    </row>
    <row r="31" spans="1:17" ht="18" x14ac:dyDescent="0.25">
      <c r="A31" s="8"/>
      <c r="B31" s="8"/>
      <c r="C31" s="16"/>
      <c r="D31" s="16"/>
      <c r="E31" s="16"/>
      <c r="F31" s="16"/>
      <c r="G31" s="16"/>
      <c r="H31" s="16"/>
      <c r="I31" s="16"/>
      <c r="J31" s="16"/>
      <c r="K31" s="8"/>
      <c r="L31" s="8"/>
      <c r="M31" s="46"/>
      <c r="N31" s="46"/>
      <c r="O31" s="46"/>
      <c r="P31" s="46"/>
      <c r="Q31" s="48"/>
    </row>
    <row r="32" spans="1:17" ht="18.75" thickBot="1" x14ac:dyDescent="0.3">
      <c r="A32" s="8"/>
      <c r="B32" s="8"/>
      <c r="C32" s="14"/>
      <c r="D32" s="14"/>
      <c r="E32" s="14"/>
      <c r="F32" s="14"/>
      <c r="G32" s="14"/>
      <c r="H32" s="14"/>
      <c r="I32" s="14"/>
      <c r="J32" s="14"/>
      <c r="K32" s="8"/>
      <c r="L32" s="8"/>
      <c r="M32" s="46"/>
      <c r="N32" s="46"/>
      <c r="O32" s="46"/>
      <c r="P32" s="46"/>
      <c r="Q32" s="48"/>
    </row>
    <row r="33" spans="1:17" ht="19.5" thickTop="1" thickBot="1" x14ac:dyDescent="0.3">
      <c r="A33" s="17" t="s">
        <v>18</v>
      </c>
      <c r="B33" s="19"/>
      <c r="C33" s="70">
        <f>Q30</f>
        <v>10.84967711170561</v>
      </c>
      <c r="D33" s="20"/>
      <c r="E33" s="20">
        <f>COUNTA(E4:E30)</f>
        <v>1</v>
      </c>
      <c r="F33" s="20">
        <f t="shared" ref="F33:J33" si="5">COUNTA(F4:F30)</f>
        <v>2</v>
      </c>
      <c r="G33" s="20"/>
      <c r="H33" s="20"/>
      <c r="I33" s="20">
        <f t="shared" si="5"/>
        <v>2</v>
      </c>
      <c r="J33" s="20">
        <f t="shared" si="5"/>
        <v>1</v>
      </c>
      <c r="K33" s="68">
        <f>SUM(K3:K30)</f>
        <v>253.2794268167861</v>
      </c>
      <c r="L33" s="68">
        <f>SUM(L3:L30)</f>
        <v>2748</v>
      </c>
      <c r="M33" s="52"/>
      <c r="N33" s="52"/>
      <c r="O33" s="53"/>
      <c r="P33" s="53"/>
      <c r="Q33" s="48"/>
    </row>
    <row r="34" spans="1:17" ht="18" x14ac:dyDescent="0.25">
      <c r="A34" s="5"/>
      <c r="B34" s="28"/>
      <c r="C34" s="16"/>
      <c r="D34" s="16"/>
      <c r="E34" s="16"/>
      <c r="F34" s="16"/>
      <c r="G34" s="16"/>
      <c r="H34" s="16"/>
      <c r="I34" s="16"/>
      <c r="J34" s="16"/>
      <c r="K34" s="5"/>
      <c r="L34" s="5"/>
      <c r="M34" s="48"/>
      <c r="N34" s="48"/>
      <c r="O34" s="48"/>
      <c r="P34" s="48"/>
      <c r="Q34" s="48"/>
    </row>
    <row r="35" spans="1:17" ht="18" x14ac:dyDescent="0.25">
      <c r="A35" s="5" t="s">
        <v>30</v>
      </c>
      <c r="B35" s="28"/>
      <c r="C35" s="16"/>
      <c r="D35" s="16"/>
      <c r="E35" s="16"/>
      <c r="F35" s="16"/>
      <c r="G35" s="16"/>
      <c r="H35" s="16"/>
      <c r="I35" s="16"/>
      <c r="J35" s="16"/>
      <c r="K35" s="5"/>
      <c r="L35" s="5"/>
      <c r="M35" s="48"/>
      <c r="N35" s="48"/>
      <c r="O35" s="48"/>
      <c r="P35" s="48"/>
      <c r="Q35" s="48"/>
    </row>
    <row r="36" spans="1:17" ht="18" x14ac:dyDescent="0.25">
      <c r="A36" s="5"/>
      <c r="B36" s="9" t="s">
        <v>16</v>
      </c>
      <c r="C36" s="55">
        <f>SUM(D36/9.26)</f>
        <v>54.103671706263498</v>
      </c>
      <c r="D36" s="10">
        <v>501</v>
      </c>
      <c r="E36" s="10"/>
      <c r="F36" s="10"/>
      <c r="G36" s="10"/>
      <c r="H36" s="10"/>
      <c r="I36" s="10"/>
      <c r="J36" s="10"/>
      <c r="K36" s="56">
        <f>C36</f>
        <v>54.103671706263498</v>
      </c>
      <c r="L36" s="11">
        <v>501</v>
      </c>
      <c r="M36" s="49">
        <f>SUM(D36/C36)</f>
        <v>9.26</v>
      </c>
      <c r="N36" s="46" t="e">
        <f>SUM(H36/G36)</f>
        <v>#DIV/0!</v>
      </c>
      <c r="O36" s="49">
        <f>SUM(L36/K36)</f>
        <v>9.26</v>
      </c>
      <c r="P36" s="49">
        <f>SUM((D36+H36)/(C36+G36))</f>
        <v>9.26</v>
      </c>
      <c r="Q36" s="50">
        <f>SUM(L36/K36)</f>
        <v>9.26</v>
      </c>
    </row>
    <row r="37" spans="1:17" ht="18" x14ac:dyDescent="0.25">
      <c r="A37" s="5"/>
      <c r="B37" s="12">
        <v>46282</v>
      </c>
      <c r="C37" s="13">
        <v>21</v>
      </c>
      <c r="D37" s="13">
        <v>277</v>
      </c>
      <c r="E37" s="13"/>
      <c r="F37" s="13" t="s">
        <v>17</v>
      </c>
      <c r="G37" s="13">
        <v>21</v>
      </c>
      <c r="H37" s="13">
        <v>148</v>
      </c>
      <c r="I37" s="13"/>
      <c r="J37" s="13" t="s">
        <v>17</v>
      </c>
      <c r="K37" s="11">
        <f>SUM(C37+G37)</f>
        <v>42</v>
      </c>
      <c r="L37" s="11">
        <f>SUM(D37+H37)</f>
        <v>425</v>
      </c>
      <c r="M37" s="51">
        <f>SUM(D37/C37)</f>
        <v>13.19047619047619</v>
      </c>
      <c r="N37" s="51">
        <f>SUM(H37/G37)</f>
        <v>7.0476190476190474</v>
      </c>
      <c r="O37" s="51">
        <f>SUM(L37/K37)</f>
        <v>10.119047619047619</v>
      </c>
      <c r="P37" s="49">
        <f>SUM((D37+H37)/(C37+G37))</f>
        <v>10.119047619047619</v>
      </c>
      <c r="Q37" s="50">
        <f>SUM((L36+L37)/(K36+K37))</f>
        <v>9.635427903631788</v>
      </c>
    </row>
    <row r="38" spans="1:17" ht="18" x14ac:dyDescent="0.25">
      <c r="A38" s="5"/>
      <c r="B38" s="12">
        <f>SUM(B37+7)</f>
        <v>46289</v>
      </c>
      <c r="C38" s="13">
        <v>35</v>
      </c>
      <c r="D38" s="13">
        <v>501</v>
      </c>
      <c r="E38" s="13" t="s">
        <v>17</v>
      </c>
      <c r="F38" s="13"/>
      <c r="G38" s="13">
        <v>36</v>
      </c>
      <c r="H38" s="13">
        <v>337</v>
      </c>
      <c r="I38" s="13" t="s">
        <v>17</v>
      </c>
      <c r="J38" s="13"/>
      <c r="K38" s="11">
        <f t="shared" ref="K38:L63" si="6">SUM(C38+G38)</f>
        <v>71</v>
      </c>
      <c r="L38" s="11">
        <f t="shared" si="6"/>
        <v>838</v>
      </c>
      <c r="M38" s="49">
        <f t="shared" ref="M38:M63" si="7">SUM(D38/C38)</f>
        <v>14.314285714285715</v>
      </c>
      <c r="N38" s="49">
        <f>SUM(H38/G38)</f>
        <v>9.3611111111111107</v>
      </c>
      <c r="O38" s="49">
        <f t="shared" ref="O38:O63" si="8">SUM(L38/K38)</f>
        <v>11.80281690140845</v>
      </c>
      <c r="P38" s="49">
        <f>SUM((D37+D38+H37+H38)/(C37+C38+G37+G38))</f>
        <v>11.176991150442477</v>
      </c>
      <c r="Q38" s="50">
        <f>SUM((L36+L37+L38)/(K36+K37+K38))</f>
        <v>10.556321007121715</v>
      </c>
    </row>
    <row r="39" spans="1:17" ht="18" x14ac:dyDescent="0.25">
      <c r="A39" s="5"/>
      <c r="B39" s="12">
        <f t="shared" ref="B39:B54" si="9">SUM(B38+7)</f>
        <v>46296</v>
      </c>
      <c r="C39" s="13">
        <v>42</v>
      </c>
      <c r="D39" s="13">
        <v>559</v>
      </c>
      <c r="E39" s="13"/>
      <c r="F39" s="13" t="s">
        <v>17</v>
      </c>
      <c r="G39" s="13">
        <v>24</v>
      </c>
      <c r="H39" s="13">
        <v>20</v>
      </c>
      <c r="I39" s="13"/>
      <c r="J39" s="13" t="s">
        <v>17</v>
      </c>
      <c r="K39" s="11">
        <f t="shared" si="6"/>
        <v>66</v>
      </c>
      <c r="L39" s="11">
        <f t="shared" si="6"/>
        <v>579</v>
      </c>
      <c r="M39" s="51">
        <f t="shared" si="7"/>
        <v>13.30952380952381</v>
      </c>
      <c r="N39" s="51">
        <f t="shared" ref="N39:N63" si="10">SUM(H39/G39)</f>
        <v>0.83333333333333337</v>
      </c>
      <c r="O39" s="51">
        <f t="shared" si="8"/>
        <v>8.7727272727272734</v>
      </c>
      <c r="P39" s="49">
        <f>SUM((D37+D38+D39+H37+H38+H39)/(C37+C38+C39+G37+G38+G39))</f>
        <v>10.29050279329609</v>
      </c>
      <c r="Q39" s="50">
        <f>SUM((L36+L37+L38+L39)/(K36+K37+K38+K39))</f>
        <v>10.051321726722692</v>
      </c>
    </row>
    <row r="40" spans="1:17" ht="18" x14ac:dyDescent="0.25">
      <c r="A40" s="5"/>
      <c r="B40" s="12">
        <f t="shared" si="9"/>
        <v>46303</v>
      </c>
      <c r="C40" s="13">
        <v>62</v>
      </c>
      <c r="D40" s="13">
        <v>539</v>
      </c>
      <c r="E40" s="13"/>
      <c r="F40" s="13" t="s">
        <v>17</v>
      </c>
      <c r="G40" s="13">
        <v>15</v>
      </c>
      <c r="H40" s="13">
        <v>0</v>
      </c>
      <c r="I40" s="13"/>
      <c r="J40" s="13" t="s">
        <v>17</v>
      </c>
      <c r="K40" s="11">
        <f t="shared" si="6"/>
        <v>77</v>
      </c>
      <c r="L40" s="11">
        <f t="shared" si="6"/>
        <v>539</v>
      </c>
      <c r="M40" s="51">
        <f t="shared" si="7"/>
        <v>8.693548387096774</v>
      </c>
      <c r="N40" s="51">
        <f t="shared" si="10"/>
        <v>0</v>
      </c>
      <c r="O40" s="51">
        <f t="shared" si="8"/>
        <v>7</v>
      </c>
      <c r="P40" s="49">
        <f>SUM((D37+D38+D39+D40+H37+H38+H39+H40)/(C37+C38+C39+C40+G37+G38+G39+G40))</f>
        <v>9.30078125</v>
      </c>
      <c r="Q40" s="50">
        <f>SUM((L36+L37+L38+L39+L40)/(K36+K37+K38+K39+K40))</f>
        <v>9.293666160553844</v>
      </c>
    </row>
    <row r="41" spans="1:17" ht="18" x14ac:dyDescent="0.25">
      <c r="A41" s="5"/>
      <c r="B41" s="12">
        <f t="shared" si="9"/>
        <v>46310</v>
      </c>
      <c r="C41" s="13">
        <v>45</v>
      </c>
      <c r="D41" s="13">
        <v>501</v>
      </c>
      <c r="E41" s="13" t="s">
        <v>17</v>
      </c>
      <c r="F41" s="13"/>
      <c r="G41" s="13">
        <v>21</v>
      </c>
      <c r="H41" s="13">
        <v>150</v>
      </c>
      <c r="I41" s="13"/>
      <c r="J41" s="13" t="s">
        <v>17</v>
      </c>
      <c r="K41" s="11">
        <f t="shared" si="6"/>
        <v>66</v>
      </c>
      <c r="L41" s="11">
        <f t="shared" si="6"/>
        <v>651</v>
      </c>
      <c r="M41" s="51">
        <f t="shared" si="7"/>
        <v>11.133333333333333</v>
      </c>
      <c r="N41" s="51">
        <f t="shared" si="10"/>
        <v>7.1428571428571432</v>
      </c>
      <c r="O41" s="51">
        <f t="shared" si="8"/>
        <v>9.8636363636363633</v>
      </c>
      <c r="P41" s="49">
        <f>SUM((D37+D38+D39+D40+D41+H37+H38+H39+H40+H41)/(C37+C38+C39+C40+C41+G37+G38+G39+G40+G41))</f>
        <v>9.4161490683229818</v>
      </c>
      <c r="Q41" s="50">
        <f>SUM((L36+L37+L38+L39+L40+L41)/(K36+K37+K38+K39+K40+K41))</f>
        <v>9.3936865438507819</v>
      </c>
    </row>
    <row r="42" spans="1:17" ht="18" x14ac:dyDescent="0.25">
      <c r="A42" s="5"/>
      <c r="B42" s="12">
        <f t="shared" si="9"/>
        <v>46317</v>
      </c>
      <c r="C42" s="13"/>
      <c r="D42" s="13"/>
      <c r="E42" s="13"/>
      <c r="F42" s="13"/>
      <c r="G42" s="13"/>
      <c r="H42" s="13"/>
      <c r="I42" s="13"/>
      <c r="J42" s="13"/>
      <c r="K42" s="11">
        <f t="shared" si="6"/>
        <v>0</v>
      </c>
      <c r="L42" s="11">
        <f t="shared" si="6"/>
        <v>0</v>
      </c>
      <c r="M42" s="51" t="e">
        <f t="shared" si="7"/>
        <v>#DIV/0!</v>
      </c>
      <c r="N42" s="51" t="e">
        <f t="shared" si="10"/>
        <v>#DIV/0!</v>
      </c>
      <c r="O42" s="51" t="e">
        <f t="shared" si="8"/>
        <v>#DIV/0!</v>
      </c>
      <c r="P42" s="49">
        <f>SUM((D37+D38+D39+D40+D41+D42+H37+H38+H39+H40+H41+H42)/(C37+C38+C39+C40+C41+C42+G37+G38+G39+G40+G41+G42))</f>
        <v>9.4161490683229818</v>
      </c>
      <c r="Q42" s="50">
        <f>SUM((L36+L37+L38+L39+L40+L41+L42)/(K36+K37+K38+K39+K40+K41+K42))</f>
        <v>9.3936865438507819</v>
      </c>
    </row>
    <row r="43" spans="1:17" ht="18" x14ac:dyDescent="0.25">
      <c r="A43" s="5"/>
      <c r="B43" s="12">
        <f t="shared" si="9"/>
        <v>46324</v>
      </c>
      <c r="C43" s="13"/>
      <c r="D43" s="13"/>
      <c r="E43" s="13"/>
      <c r="F43" s="13"/>
      <c r="G43" s="13"/>
      <c r="H43" s="13"/>
      <c r="I43" s="13"/>
      <c r="J43" s="13"/>
      <c r="K43" s="11">
        <f t="shared" si="6"/>
        <v>0</v>
      </c>
      <c r="L43" s="11">
        <f t="shared" si="6"/>
        <v>0</v>
      </c>
      <c r="M43" s="51" t="e">
        <f t="shared" si="7"/>
        <v>#DIV/0!</v>
      </c>
      <c r="N43" s="51" t="e">
        <f t="shared" si="10"/>
        <v>#DIV/0!</v>
      </c>
      <c r="O43" s="51" t="e">
        <f t="shared" si="8"/>
        <v>#DIV/0!</v>
      </c>
      <c r="P43" s="49">
        <f>SUM((D37+D38+D39+D40+D41+D42+D43+H37+H38+H39+H40+H41+H42+H43)/(C37+C38+C39+C40+C41+C42+C43+G37+G38+G39+G40+G41+G42+G43))</f>
        <v>9.4161490683229818</v>
      </c>
      <c r="Q43" s="50">
        <f>SUM((L36+L37+L38+L39+L40+L41+L42+L43)/(K36+K37+K38+K39+K40+K41+K42+K43))</f>
        <v>9.3936865438507819</v>
      </c>
    </row>
    <row r="44" spans="1:17" ht="18" x14ac:dyDescent="0.25">
      <c r="A44" s="5"/>
      <c r="B44" s="12">
        <f t="shared" si="9"/>
        <v>46331</v>
      </c>
      <c r="C44" s="13"/>
      <c r="D44" s="13"/>
      <c r="E44" s="13"/>
      <c r="F44" s="13"/>
      <c r="G44" s="13"/>
      <c r="H44" s="13"/>
      <c r="I44" s="13"/>
      <c r="J44" s="13"/>
      <c r="K44" s="11">
        <f t="shared" si="6"/>
        <v>0</v>
      </c>
      <c r="L44" s="11">
        <f t="shared" si="6"/>
        <v>0</v>
      </c>
      <c r="M44" s="51" t="e">
        <f t="shared" si="7"/>
        <v>#DIV/0!</v>
      </c>
      <c r="N44" s="51" t="e">
        <f t="shared" si="10"/>
        <v>#DIV/0!</v>
      </c>
      <c r="O44" s="51" t="e">
        <f t="shared" si="8"/>
        <v>#DIV/0!</v>
      </c>
      <c r="P44" s="49">
        <f>SUM((D37+D38+D39+D40+D41+D42+D43+D44+H37+H38+H39+H40+H41+H42+H43+H44)/(C37+C38+C39+C40+C41+C42+C43+C44+G37+G38+G39+G40+G41+G42+G43+G44))</f>
        <v>9.4161490683229818</v>
      </c>
      <c r="Q44" s="50">
        <f>SUM((L36+L37+L38+L39+L40+L41+L42+L43+L44)/(K36+K37+K38+K39+K40+K41+K42+K43+K44))</f>
        <v>9.3936865438507819</v>
      </c>
    </row>
    <row r="45" spans="1:17" ht="18" x14ac:dyDescent="0.25">
      <c r="A45" s="5"/>
      <c r="B45" s="12">
        <f t="shared" si="9"/>
        <v>46338</v>
      </c>
      <c r="C45" s="13"/>
      <c r="D45" s="13"/>
      <c r="E45" s="13"/>
      <c r="F45" s="13"/>
      <c r="G45" s="13"/>
      <c r="H45" s="13"/>
      <c r="I45" s="13"/>
      <c r="J45" s="13"/>
      <c r="K45" s="11">
        <f t="shared" si="6"/>
        <v>0</v>
      </c>
      <c r="L45" s="11">
        <f t="shared" si="6"/>
        <v>0</v>
      </c>
      <c r="M45" s="51" t="e">
        <f t="shared" si="7"/>
        <v>#DIV/0!</v>
      </c>
      <c r="N45" s="51" t="e">
        <f t="shared" si="10"/>
        <v>#DIV/0!</v>
      </c>
      <c r="O45" s="51" t="e">
        <f t="shared" si="8"/>
        <v>#DIV/0!</v>
      </c>
      <c r="P45" s="49">
        <f>SUM((D37+D38+D39+D40+D41+D42+D43+D44+D45+H37+H38+H39+H40+H41+H42+H43+H44+H45)/(C37+C38+C39+C40+C41+C42+C43+C44+C45+G37+G38+G39+G40+G41+G42+G43+G44+G45))</f>
        <v>9.4161490683229818</v>
      </c>
      <c r="Q45" s="50">
        <f>SUM((L36+L37+L38+L39+L40+L41+L42+L43+L44+L45)/(K36+K37+K38+K39+K40+K41+K42+K43+K44+K45))</f>
        <v>9.3936865438507819</v>
      </c>
    </row>
    <row r="46" spans="1:17" ht="18" x14ac:dyDescent="0.25">
      <c r="A46" s="5"/>
      <c r="B46" s="12">
        <f t="shared" si="9"/>
        <v>46345</v>
      </c>
      <c r="C46" s="13"/>
      <c r="D46" s="13"/>
      <c r="E46" s="13"/>
      <c r="F46" s="13"/>
      <c r="G46" s="13"/>
      <c r="H46" s="13"/>
      <c r="I46" s="13"/>
      <c r="J46" s="13"/>
      <c r="K46" s="11">
        <f t="shared" si="6"/>
        <v>0</v>
      </c>
      <c r="L46" s="11">
        <f t="shared" si="6"/>
        <v>0</v>
      </c>
      <c r="M46" s="51" t="e">
        <f t="shared" si="7"/>
        <v>#DIV/0!</v>
      </c>
      <c r="N46" s="51" t="e">
        <f t="shared" si="10"/>
        <v>#DIV/0!</v>
      </c>
      <c r="O46" s="51" t="e">
        <f t="shared" si="8"/>
        <v>#DIV/0!</v>
      </c>
      <c r="P46" s="49">
        <f>SUM((D37+D38+D39+D40+D41+D42+D43+D44+D45+D46+H37+H38+H39+H40+H41+H42+H43+H44+H45+H46)/(C37+C38+C39+C40+C41+C42+C43+C44+C45+C46+G37+G38+G39+G40+G41+G42+G43+G44+G45+G46))</f>
        <v>9.4161490683229818</v>
      </c>
      <c r="Q46" s="50">
        <f>SUM((L36+L37+L38+L39+L40+L41+L42+L43+L44+L45+L46)/(K36+K37+K38+K39+K40+K41+K42+K43+K44+K45+K46))</f>
        <v>9.3936865438507819</v>
      </c>
    </row>
    <row r="47" spans="1:17" ht="18" x14ac:dyDescent="0.25">
      <c r="A47" s="5"/>
      <c r="B47" s="12">
        <f t="shared" si="9"/>
        <v>46352</v>
      </c>
      <c r="C47" s="13"/>
      <c r="D47" s="13"/>
      <c r="E47" s="13"/>
      <c r="F47" s="13"/>
      <c r="G47" s="13"/>
      <c r="H47" s="13"/>
      <c r="I47" s="13"/>
      <c r="J47" s="13"/>
      <c r="K47" s="11">
        <f t="shared" si="6"/>
        <v>0</v>
      </c>
      <c r="L47" s="11">
        <f t="shared" si="6"/>
        <v>0</v>
      </c>
      <c r="M47" s="51" t="e">
        <f t="shared" si="7"/>
        <v>#DIV/0!</v>
      </c>
      <c r="N47" s="51" t="e">
        <f t="shared" si="10"/>
        <v>#DIV/0!</v>
      </c>
      <c r="O47" s="51" t="e">
        <f t="shared" si="8"/>
        <v>#DIV/0!</v>
      </c>
      <c r="P47" s="49">
        <f>SUM((D37+D38+D39+D40+D41+D42+D43+D44+D45+D46+D47+H37+H38+H39+H40+H41+H42+H43+H44+H45+H46+H47)/(C37+C38+C39+C40+C41+C42+C43+C44+C45+C46+C47+G37+G38+G39+G40+G41+G42+G43+G44+G45+G46+G47))</f>
        <v>9.4161490683229818</v>
      </c>
      <c r="Q47" s="50">
        <f>SUM((L36+L37+L38+L39+L40+L41+L42+L43+L44+L45+L46+L47)/(K36+K37+K38+K39+K40+K41+K42+K43+K44+K45+K46+K47))</f>
        <v>9.3936865438507819</v>
      </c>
    </row>
    <row r="48" spans="1:17" ht="18" x14ac:dyDescent="0.25">
      <c r="A48" s="5"/>
      <c r="B48" s="12">
        <f t="shared" si="9"/>
        <v>46359</v>
      </c>
      <c r="C48" s="13"/>
      <c r="D48" s="13"/>
      <c r="E48" s="13"/>
      <c r="F48" s="13"/>
      <c r="G48" s="13"/>
      <c r="H48" s="13"/>
      <c r="I48" s="13"/>
      <c r="J48" s="13"/>
      <c r="K48" s="11">
        <f t="shared" si="6"/>
        <v>0</v>
      </c>
      <c r="L48" s="11">
        <f t="shared" si="6"/>
        <v>0</v>
      </c>
      <c r="M48" s="51" t="e">
        <f t="shared" si="7"/>
        <v>#DIV/0!</v>
      </c>
      <c r="N48" s="51" t="e">
        <f t="shared" si="10"/>
        <v>#DIV/0!</v>
      </c>
      <c r="O48" s="51" t="e">
        <f t="shared" si="8"/>
        <v>#DIV/0!</v>
      </c>
      <c r="P48" s="49">
        <f>SUM((D37+D38+D39+D40+D41+D42+D43+D44+D45+D46+D47+D48+H37+H38+H39+H40+H41+H42+H43+H44+H45+H46+H47+H48)/(C37+C38+C39+C40+C41+C42+C43+C44+C45+C46+C47+C48+G37+G38+G39+G40+G41+G42+G43+G44+G45+G46+G47+G48))</f>
        <v>9.4161490683229818</v>
      </c>
      <c r="Q48" s="50">
        <f>SUM((L36+L37+L38+L39+L40+L41+L42+L43+L44+L45+L46+L47+L48)/(K36+K37+K38+K39+K40+K41+K42+K43+K44+K45+K46+K47+K48))</f>
        <v>9.3936865438507819</v>
      </c>
    </row>
    <row r="49" spans="1:17" ht="18" x14ac:dyDescent="0.25">
      <c r="A49" s="5"/>
      <c r="B49" s="12">
        <f t="shared" si="9"/>
        <v>46366</v>
      </c>
      <c r="C49" s="13"/>
      <c r="D49" s="13"/>
      <c r="E49" s="13"/>
      <c r="F49" s="13"/>
      <c r="G49" s="13"/>
      <c r="H49" s="13"/>
      <c r="I49" s="13"/>
      <c r="J49" s="13"/>
      <c r="K49" s="11">
        <f t="shared" si="6"/>
        <v>0</v>
      </c>
      <c r="L49" s="11">
        <f t="shared" si="6"/>
        <v>0</v>
      </c>
      <c r="M49" s="51" t="e">
        <f t="shared" si="7"/>
        <v>#DIV/0!</v>
      </c>
      <c r="N49" s="51" t="e">
        <f t="shared" si="10"/>
        <v>#DIV/0!</v>
      </c>
      <c r="O49" s="51" t="e">
        <f t="shared" si="8"/>
        <v>#DIV/0!</v>
      </c>
      <c r="P49" s="49">
        <f>SUM((D37+D38+D39+D40+D41+D42+D43+D44+D45+D46+D47+D48+D49+H37+H38+H39+H40+H41+H42+H43+H44+H45+H46+H47+H48+H49)/(C37+C38+C39+C40+C41+C42+C43+C44+C45+C46+C47+C48+C49+G37+G38+G39+G40+G41+G42+G43+G44+G45+G46+G47+G48+G49))</f>
        <v>9.4161490683229818</v>
      </c>
      <c r="Q49" s="50">
        <f>SUM((L36+L37+L38+L39+L40+L41+L42+L43+L44+L45+L46+L47+L48+L49)/(K36+K37+K38+K39+K40+K41+K42+K43+K44+K45+K46+K47+K48+K49))</f>
        <v>9.3936865438507819</v>
      </c>
    </row>
    <row r="50" spans="1:17" ht="18" x14ac:dyDescent="0.25">
      <c r="A50" s="5"/>
      <c r="B50" s="12">
        <f t="shared" si="9"/>
        <v>46373</v>
      </c>
      <c r="C50" s="13"/>
      <c r="D50" s="13"/>
      <c r="E50" s="13"/>
      <c r="F50" s="13"/>
      <c r="G50" s="13"/>
      <c r="H50" s="13"/>
      <c r="I50" s="13"/>
      <c r="J50" s="13"/>
      <c r="K50" s="11">
        <f t="shared" si="6"/>
        <v>0</v>
      </c>
      <c r="L50" s="11">
        <f t="shared" si="6"/>
        <v>0</v>
      </c>
      <c r="M50" s="51" t="e">
        <f t="shared" si="7"/>
        <v>#DIV/0!</v>
      </c>
      <c r="N50" s="51" t="e">
        <f t="shared" si="10"/>
        <v>#DIV/0!</v>
      </c>
      <c r="O50" s="51" t="e">
        <f t="shared" si="8"/>
        <v>#DIV/0!</v>
      </c>
      <c r="P50" s="49">
        <f>SUM((D37+D38+D39+D40+D41+D42+D43+D44+D45+D46+D47+D48+D49+D50+H37+H38+H39+H40+H41+H42+H43+H44+H45+H46+H47+H48+H49+H50)/(C37+C38+C39+C40+C41+C42+C43+C44+C45+C46+C47+C48+C49+C50+G37+G38+G39+G40+G41+G42+G43+G44+G45+G46+G47+G48+G49+G50))</f>
        <v>9.4161490683229818</v>
      </c>
      <c r="Q50" s="50">
        <f>SUM((L36+L37+L38+L39+L40+L41+L42+L43+L44+L45+L46+L47+L48+L49+L50)/(K36+K37+K38+K39+K40+K41+K42+K43+K44+K45+K46+K47+K48+K49+K50))</f>
        <v>9.3936865438507819</v>
      </c>
    </row>
    <row r="51" spans="1:17" ht="18" x14ac:dyDescent="0.25">
      <c r="A51" s="5"/>
      <c r="B51" s="12">
        <f t="shared" si="9"/>
        <v>46380</v>
      </c>
      <c r="C51" s="13"/>
      <c r="D51" s="13"/>
      <c r="E51" s="13"/>
      <c r="F51" s="13"/>
      <c r="G51" s="13"/>
      <c r="H51" s="13"/>
      <c r="I51" s="13"/>
      <c r="J51" s="13"/>
      <c r="K51" s="11">
        <f t="shared" si="6"/>
        <v>0</v>
      </c>
      <c r="L51" s="11">
        <f t="shared" si="6"/>
        <v>0</v>
      </c>
      <c r="M51" s="51" t="e">
        <f t="shared" si="7"/>
        <v>#DIV/0!</v>
      </c>
      <c r="N51" s="51" t="e">
        <f t="shared" si="10"/>
        <v>#DIV/0!</v>
      </c>
      <c r="O51" s="51" t="e">
        <f t="shared" si="8"/>
        <v>#DIV/0!</v>
      </c>
      <c r="P51" s="49">
        <f>SUM((D37+D38+D39+D40+D41+D42+D43+D44+D45+D46+D47+D48+D49+D50+D51+H37+H38+H39+H40+H41+H42+H43+H44+H45+H46+H47+H48+H49+H50+H51)/(C37+C38+C39+C40+C41+C42+C43+C44+C45+C46+C47+C48+C49+C50+C51+G37+G38+G39+G40+G41+G42+G43+G44+G45+G46+G47+G48+G49+G50+G51))</f>
        <v>9.4161490683229818</v>
      </c>
      <c r="Q51" s="50">
        <f>SUM((L36+L37+L38+L39+L40+L41+L42+L43+L44+L45+L46+L47+L48+L49+L50+L51)/(K36+K37+K38+K39+K40+K41+K42+K43+K44+K45+K46+K47+K48+K49+K50+K51))</f>
        <v>9.3936865438507819</v>
      </c>
    </row>
    <row r="52" spans="1:17" ht="18" x14ac:dyDescent="0.25">
      <c r="A52" s="5"/>
      <c r="B52" s="12">
        <f t="shared" si="9"/>
        <v>46387</v>
      </c>
      <c r="C52" s="13"/>
      <c r="D52" s="13"/>
      <c r="E52" s="13"/>
      <c r="F52" s="13"/>
      <c r="G52" s="13"/>
      <c r="H52" s="13"/>
      <c r="I52" s="13"/>
      <c r="J52" s="13"/>
      <c r="K52" s="11">
        <f t="shared" si="6"/>
        <v>0</v>
      </c>
      <c r="L52" s="11">
        <f t="shared" si="6"/>
        <v>0</v>
      </c>
      <c r="M52" s="51" t="e">
        <f t="shared" si="7"/>
        <v>#DIV/0!</v>
      </c>
      <c r="N52" s="51" t="e">
        <f t="shared" si="10"/>
        <v>#DIV/0!</v>
      </c>
      <c r="O52" s="51" t="e">
        <f t="shared" si="8"/>
        <v>#DIV/0!</v>
      </c>
      <c r="P52" s="49">
        <f>SUM((D37+D38+D39+D40+D41+D42+D43+D44+D45+D46+D47+D48+D49+D50+D51+D52+H37+H38+H39+H40+H41+H42+H43+H44+H45+H46+H47+H48+H49+H50+H51+H52)/(C37+C38+C39+C40+C41+C42+C43+C44+C45+C46+C47+C48+C49+C50+C51+C52+G37+G38+G39+G40+G41+G42+G43+G44+G45+G46+G47+G48+G49+G50+G51+G52))</f>
        <v>9.4161490683229818</v>
      </c>
      <c r="Q52" s="50">
        <f>SUM((L36+L37+L38+L39+L40+L41+L42+L43+L44+L45+L46+L47+L48+L49+L50+L51+L52)/(K36+K37+K38+K39+K40+K41+K42+K43+K44+K45+K46+K47+K48+K49+K50+K51+K52))</f>
        <v>9.3936865438507819</v>
      </c>
    </row>
    <row r="53" spans="1:17" ht="18" x14ac:dyDescent="0.25">
      <c r="A53" s="5"/>
      <c r="B53" s="12">
        <f t="shared" si="9"/>
        <v>46394</v>
      </c>
      <c r="C53" s="13"/>
      <c r="D53" s="13"/>
      <c r="E53" s="13"/>
      <c r="F53" s="13"/>
      <c r="G53" s="13"/>
      <c r="H53" s="13"/>
      <c r="I53" s="13"/>
      <c r="J53" s="13"/>
      <c r="K53" s="11">
        <f t="shared" si="6"/>
        <v>0</v>
      </c>
      <c r="L53" s="11">
        <f t="shared" si="6"/>
        <v>0</v>
      </c>
      <c r="M53" s="51" t="e">
        <f t="shared" si="7"/>
        <v>#DIV/0!</v>
      </c>
      <c r="N53" s="51" t="e">
        <f t="shared" si="10"/>
        <v>#DIV/0!</v>
      </c>
      <c r="O53" s="51" t="e">
        <f t="shared" si="8"/>
        <v>#DIV/0!</v>
      </c>
      <c r="P53" s="49">
        <f>SUM((D37+D38+D39+D40+D41+D42+D43+D44+D45+D46+D47+D48+D49+D50+D51+D52+D53+H37+H38+H39+H40+H41+H42+H43+H44+H45+H46+H47+H48+H49+H50+H51+H52+H53)/(C37+C38+C39+C40+C41+C42+C43+C44+C45+C46+C47+C48+C49+C50+C51+C52+C53+G37+G38+G39+G40+G41+G42+G43+G44+G45+G46+G47+G48+G49+G50+G51+G52+G53))</f>
        <v>9.4161490683229818</v>
      </c>
      <c r="Q53" s="50">
        <f>SUM((L36+L37+L38+L39+L40+L41+L42+L43+L44+L45+L46+L47+L48+L49+L50+L51+L52+L53)/(K36+K37+K38+K39+K40+K41+K42+K43+K44+K45+K46+K47+K48+K49+K50+K51+K52+K53))</f>
        <v>9.3936865438507819</v>
      </c>
    </row>
    <row r="54" spans="1:17" ht="18" x14ac:dyDescent="0.25">
      <c r="A54" s="5"/>
      <c r="B54" s="12">
        <f t="shared" si="9"/>
        <v>46401</v>
      </c>
      <c r="C54" s="13"/>
      <c r="D54" s="13"/>
      <c r="E54" s="13"/>
      <c r="F54" s="13"/>
      <c r="G54" s="13"/>
      <c r="H54" s="13"/>
      <c r="I54" s="13"/>
      <c r="J54" s="13"/>
      <c r="K54" s="11">
        <f t="shared" si="6"/>
        <v>0</v>
      </c>
      <c r="L54" s="11">
        <f t="shared" si="6"/>
        <v>0</v>
      </c>
      <c r="M54" s="51" t="e">
        <f t="shared" si="7"/>
        <v>#DIV/0!</v>
      </c>
      <c r="N54" s="51" t="e">
        <f t="shared" si="10"/>
        <v>#DIV/0!</v>
      </c>
      <c r="O54" s="51" t="e">
        <f t="shared" si="8"/>
        <v>#DIV/0!</v>
      </c>
      <c r="P54" s="49">
        <f>SUM((D37+D38+D39+D40+D41+D42+D43+D44+D45+D46+D47+D48+D49+D50+D51+D52+D53+D54+H37+H38+H39+H40+H41+H42+H43+H44+H45+H46+H47+H48+H49+H50+H51+H52+H53+H54)/(C37+C38+C39+C40+C41+C42+C43+C44+C45+C46+C47+C48+C49+C50+C51+C52+C53+C54+G37+G38+G39+G40+G41+G42+G43+G44+G45+G46+G47+G48+G49+G50+G51+G52+G53+G54))</f>
        <v>9.4161490683229818</v>
      </c>
      <c r="Q54" s="50">
        <f>SUM((L36+L37+L38+L39+L40+L41+L42+L43+L44+L45+L46+L47+L48+L49+L50+L51+L52+L53+L54)/(K36+K37+K38+K39+K40+K41+K42+K43+K44+K45+K46+K47+K48+K49+K50+K51+K52+K53+K54))</f>
        <v>9.3936865438507819</v>
      </c>
    </row>
    <row r="55" spans="1:17" ht="18" x14ac:dyDescent="0.25">
      <c r="A55" s="5"/>
      <c r="B55" s="12">
        <f>SUM(B54+7)</f>
        <v>46408</v>
      </c>
      <c r="C55" s="13"/>
      <c r="D55" s="13"/>
      <c r="E55" s="13"/>
      <c r="F55" s="13"/>
      <c r="G55" s="13"/>
      <c r="H55" s="13"/>
      <c r="I55" s="13"/>
      <c r="J55" s="13"/>
      <c r="K55" s="11">
        <f t="shared" si="6"/>
        <v>0</v>
      </c>
      <c r="L55" s="11">
        <f t="shared" si="6"/>
        <v>0</v>
      </c>
      <c r="M55" s="51" t="e">
        <f t="shared" si="7"/>
        <v>#DIV/0!</v>
      </c>
      <c r="N55" s="51" t="e">
        <f t="shared" si="10"/>
        <v>#DIV/0!</v>
      </c>
      <c r="O55" s="51" t="e">
        <f t="shared" si="8"/>
        <v>#DIV/0!</v>
      </c>
      <c r="P55" s="49">
        <f>SUM((D37+D38+D39+D40+D41+D42+D43+D44+D45+D46+D47+D48+D49+D50+D51+D52+D53+D54+D55+H37+H38+H39+H40+H41+H42+H43+H44+H45+H46+H47+H48+H49+H50+H51+H52+H53+H54+H55)/(C37+C38+C39+C40+C41+C42+C43+C44+C45+C46+C47+C48+C49+C50+C51+C52+C53+C54+C55+G37+G38+G39+G40+G41+G42+G43+G44+G45+G46+G47+G48+G49+G50+G51+G52+G53+G54+G55))</f>
        <v>9.4161490683229818</v>
      </c>
      <c r="Q55" s="50">
        <f>SUM((L36+L37+L38+L39+L40+L41+L42+L43+L44+L45+L46+L47+L48+L49+L50+L51+L52+L53+L54+L55)/(K36+K37+K38+K39+K40+K41+K42+K43+K44+K45+K46+K47+K48+K49+K50+K51+K52+K53+K54+K55))</f>
        <v>9.3936865438507819</v>
      </c>
    </row>
    <row r="56" spans="1:17" ht="18" x14ac:dyDescent="0.25">
      <c r="A56" s="5"/>
      <c r="B56" s="12">
        <f>SUM(B55+7)</f>
        <v>46415</v>
      </c>
      <c r="C56" s="13"/>
      <c r="D56" s="13"/>
      <c r="E56" s="13"/>
      <c r="F56" s="13"/>
      <c r="G56" s="13"/>
      <c r="H56" s="13"/>
      <c r="I56" s="13"/>
      <c r="J56" s="13"/>
      <c r="K56" s="11">
        <f t="shared" si="6"/>
        <v>0</v>
      </c>
      <c r="L56" s="11">
        <f t="shared" si="6"/>
        <v>0</v>
      </c>
      <c r="M56" s="51" t="e">
        <f t="shared" si="7"/>
        <v>#DIV/0!</v>
      </c>
      <c r="N56" s="51" t="e">
        <f t="shared" si="10"/>
        <v>#DIV/0!</v>
      </c>
      <c r="O56" s="51" t="e">
        <f t="shared" si="8"/>
        <v>#DIV/0!</v>
      </c>
      <c r="P56" s="49">
        <f>SUM((D37+D38+D39+D40+D41+D42+D43+D44+D45+D46+D47+D48+D49+D50+D51+D52+D53+D54+D55+D56+H37+H38+H39+H40+H41+H42+H43+H44+H45+H46+H47+H48+H49+H50+H51+H52+H53+H54+H55+H56)/(C37+C38+C39+C40+C41+C42+C43+C44+C45+C46+C47+C48+C49+C50+C51+C52+C53+C54+C55+C56+G37+G38+G39+G40+G41+G42+G43+G44+G45+G46+G47+G48+G49+G50+G51+G52+G53+G54+G55+G56))</f>
        <v>9.4161490683229818</v>
      </c>
      <c r="Q56" s="50">
        <f>SUM((L36+L37+L38+L39+L40+L41+L42+L43+L44+L45+L46+L47+L48+L49+L50+L51+L52+L53+L54+L55+L56)/(K36+K37+K38+K39+K40+K41+K42+K43+K44+K45+K46+K47+K48+K49+K50+K51+K52+K53+K54+K55+K56))</f>
        <v>9.3936865438507819</v>
      </c>
    </row>
    <row r="57" spans="1:17" ht="18" x14ac:dyDescent="0.25">
      <c r="A57" s="5"/>
      <c r="B57" s="12"/>
      <c r="C57" s="13"/>
      <c r="D57" s="13"/>
      <c r="E57" s="13"/>
      <c r="F57" s="13"/>
      <c r="G57" s="13"/>
      <c r="H57" s="13"/>
      <c r="I57" s="13"/>
      <c r="J57" s="13"/>
      <c r="K57" s="11">
        <f t="shared" si="6"/>
        <v>0</v>
      </c>
      <c r="L57" s="11">
        <f t="shared" si="6"/>
        <v>0</v>
      </c>
      <c r="M57" s="51" t="e">
        <f t="shared" si="7"/>
        <v>#DIV/0!</v>
      </c>
      <c r="N57" s="51" t="e">
        <f t="shared" si="10"/>
        <v>#DIV/0!</v>
      </c>
      <c r="O57" s="51" t="e">
        <f t="shared" si="8"/>
        <v>#DIV/0!</v>
      </c>
      <c r="P57" s="49">
        <f>SUM((D37+D38+D39+D40+D41+D42+D43+D44+D45+D46+D47+D48+D49+D50+D51+D52+D53+D54+D55+D56+D57+H37+H38+H39+H40+H41+H42+H43+H44+H45+H46+H47+H48+H49+H50+H51+H52+H53+H54+H55+H56+H57)/(C37+C38+C39+C40+C41+C42+C43+C44+C45+C46+C47+C48+C49+C50+C51+C52+C53+C54+C55+C56+C57+G37+G38+G39+G40+G41+G42+G43+G44+G45+G46+G47+G48+G49+G50+G51+G52+G53+G54+G55+G56+G57))</f>
        <v>9.4161490683229818</v>
      </c>
      <c r="Q57" s="50">
        <f>SUM((L36+L37+L38+L39+L40+L41+L42+L43+L44+L45+L46+L47+L48+L49+L50+L51+L52+L53+L54+L55+L56+L57)/(K36+K37+K38+K39+K40+K41+K42+K43+K44+K45+K46+K47+K48+K49+K50+K51+K52+K53+K54+K55+K56+K57))</f>
        <v>9.3936865438507819</v>
      </c>
    </row>
    <row r="58" spans="1:17" ht="18" x14ac:dyDescent="0.25">
      <c r="A58" s="5"/>
      <c r="B58" s="12"/>
      <c r="C58" s="13"/>
      <c r="D58" s="13"/>
      <c r="E58" s="13"/>
      <c r="F58" s="13"/>
      <c r="G58" s="13"/>
      <c r="H58" s="13"/>
      <c r="I58" s="13"/>
      <c r="J58" s="13"/>
      <c r="K58" s="11">
        <f t="shared" si="6"/>
        <v>0</v>
      </c>
      <c r="L58" s="11">
        <f t="shared" si="6"/>
        <v>0</v>
      </c>
      <c r="M58" s="51" t="e">
        <f t="shared" si="7"/>
        <v>#DIV/0!</v>
      </c>
      <c r="N58" s="51" t="e">
        <f t="shared" si="10"/>
        <v>#DIV/0!</v>
      </c>
      <c r="O58" s="51" t="e">
        <f t="shared" si="8"/>
        <v>#DIV/0!</v>
      </c>
      <c r="P58" s="49">
        <f>SUM((D37+D38+D39+D40+D41+D42+D43+D44+D45+D46+D47+D48+D49+D50+D51+D52+D53+D54+D55+D56+D57+D58+H37+H38+H39+H40+H41+H42+H43+H44+H45+H46+H47+H48+H49+H50+H51+H52+H53+H54+H55+H56+H57+H58)/(C37+C38+C39+C40+C41+C42+C43+C44+C45+C46+C47+C48+C49+C50+C51+C52+C53+C54+C55+C56+C57+C58+G37+G38+G39+G40+G41+G42+G43+G44+G45+G46+G47+G48+G49+G50+G51+G52+G53+G54+G55+G56+G57+G58))</f>
        <v>9.4161490683229818</v>
      </c>
      <c r="Q58" s="50">
        <f>SUM((L36+L37+L38+L39+L40+L41+L42+L43+L44+L45+L46+L47+L48+L49+L50+L51+L52+L53+L54+L55+L56+L57+L58)/(K36+K37+K38+K39+K40+K41+K42+K43+K44+K45+K46+K47+K48+K49+K50+K51+K52+K53+K54+K55+K56+K57+K58))</f>
        <v>9.3936865438507819</v>
      </c>
    </row>
    <row r="59" spans="1:17" ht="18" x14ac:dyDescent="0.25">
      <c r="A59" s="5"/>
      <c r="B59" s="12"/>
      <c r="C59" s="13"/>
      <c r="D59" s="13"/>
      <c r="E59" s="13"/>
      <c r="F59" s="13"/>
      <c r="G59" s="13"/>
      <c r="H59" s="13"/>
      <c r="I59" s="13"/>
      <c r="J59" s="13"/>
      <c r="K59" s="11">
        <f t="shared" si="6"/>
        <v>0</v>
      </c>
      <c r="L59" s="11">
        <f t="shared" si="6"/>
        <v>0</v>
      </c>
      <c r="M59" s="51" t="e">
        <f t="shared" si="7"/>
        <v>#DIV/0!</v>
      </c>
      <c r="N59" s="51" t="e">
        <f t="shared" si="10"/>
        <v>#DIV/0!</v>
      </c>
      <c r="O59" s="51" t="e">
        <f t="shared" si="8"/>
        <v>#DIV/0!</v>
      </c>
      <c r="P59" s="49">
        <f>SUM((D37+D38+D39+D40+D41+D42+D43+D44+D45+D46+D47+D48+D49+D50+D51+D52+D53+D54+D55+D56+D57+D58+D59+H37+H38+H39+H40+H41+H42+H43+H44+H45+H46+H47+H48+H49+H50+H51+H52+H53+H54+H55+H56+H57+H58+H59)/(C37+C38+C39+C40+C41+C42+C43+C44+C45+C46+C47+C48+C49+C50+C51+C52+C53+C54+C55+C56+C57+C58+C59+G37+G38+G39+G40+G41+G42+G43+G44+G45+G46+G47+G48+G49+G50+G51+G52+G53+G54+G55+G56+G57+G58+G59))</f>
        <v>9.4161490683229818</v>
      </c>
      <c r="Q59" s="50">
        <f>SUM((L36+L37+L38+L39+L40+L41+L42+L43+L44+L45+L46+L47+L48+L49+L50+L51+L52+L53+L54+L55+L56+L57+L58+L59)/(K36+K37+K38+K39+K40+K41+K42+K43+K44+K45+K46+K47+K48+K49+K50+K51+K52+K53+K54+K55+K56+K57+K58+K59))</f>
        <v>9.3936865438507819</v>
      </c>
    </row>
    <row r="60" spans="1:17" ht="18" x14ac:dyDescent="0.25">
      <c r="A60" s="5"/>
      <c r="B60" s="12"/>
      <c r="C60" s="13"/>
      <c r="D60" s="13"/>
      <c r="E60" s="13"/>
      <c r="F60" s="13"/>
      <c r="G60" s="13"/>
      <c r="H60" s="13"/>
      <c r="I60" s="13"/>
      <c r="J60" s="13"/>
      <c r="K60" s="11">
        <f t="shared" si="6"/>
        <v>0</v>
      </c>
      <c r="L60" s="11">
        <f t="shared" si="6"/>
        <v>0</v>
      </c>
      <c r="M60" s="51" t="e">
        <f t="shared" si="7"/>
        <v>#DIV/0!</v>
      </c>
      <c r="N60" s="51" t="e">
        <f t="shared" si="10"/>
        <v>#DIV/0!</v>
      </c>
      <c r="O60" s="51" t="e">
        <f t="shared" si="8"/>
        <v>#DIV/0!</v>
      </c>
      <c r="P60" s="49">
        <f>SUM((D37+D38+D39+D40+D41+D42+D43+D44+D45+D46+D47+D48+D49+D50+D51+D52+D53+D54+D55+D56+D57+D58+D59+D60+H37+H38+H39+H40+H41+H42+H43+H44+H45+H46+H47+H48+H49+H50+H51+H52+H53+H54+H55+H56+H57+H58+H59+H60)/(C37+C38+C39+C40+C41+C42+C43+C44+C45+C46+C47+C48+C49+C50+C51+C52+C53+C54+C55+C56+C57+C58+C59+C60+G37+G38+G39+G40+G41+G42+G43+G44+G45+G46+G47+G48+G49+G50+G51+G52+G53+G54+G55+G56+G57+G58+G59+G60))</f>
        <v>9.4161490683229818</v>
      </c>
      <c r="Q60" s="50">
        <f>SUM((L36+L37+L38+L39+L40+L41+L42+L43+L44+L45+L46+L47+L48+L49+L50+L51+L52+L53+L54+L55+L56+L57+L58+L59+L60)/(K36+K37+K38+K39+K40+K41+K42+K43+K44+K45+K46+K47+K48+K49+K50+K51+K52+K53+K54+K55+K56+K57+K58+K59+K60))</f>
        <v>9.3936865438507819</v>
      </c>
    </row>
    <row r="61" spans="1:17" ht="18" x14ac:dyDescent="0.25">
      <c r="A61" s="5"/>
      <c r="B61" s="12"/>
      <c r="C61" s="13"/>
      <c r="D61" s="13"/>
      <c r="E61" s="13"/>
      <c r="F61" s="13"/>
      <c r="G61" s="13"/>
      <c r="H61" s="13"/>
      <c r="I61" s="13"/>
      <c r="J61" s="13"/>
      <c r="K61" s="11">
        <f t="shared" si="6"/>
        <v>0</v>
      </c>
      <c r="L61" s="11">
        <f t="shared" si="6"/>
        <v>0</v>
      </c>
      <c r="M61" s="51" t="e">
        <f t="shared" si="7"/>
        <v>#DIV/0!</v>
      </c>
      <c r="N61" s="51" t="e">
        <f t="shared" si="10"/>
        <v>#DIV/0!</v>
      </c>
      <c r="O61" s="51" t="e">
        <f t="shared" si="8"/>
        <v>#DIV/0!</v>
      </c>
      <c r="P61" s="49">
        <f>SUM((D37+D38+D39+D40+D41+D42+D43+D44+D45+D46+D47+D48+D49+D50+D51+D52+D53+D54+D55+D56+D57+D58+D59+D60+D61+H37+H38+H39+H40+H41+H42+H43+H44+H45+H46+H47+H48+H49+H50+H51+H52+H53+H54+H55+H56+H57+H58+H59+H60+H61)/(C37+C38+C39+C40+C41+C42+C43+C44+C45+C46+C47+C48+C49+C50+C51+C52+C53+C54+C55+C56+C57+C58+C59+C60+C61+G37+G38+G39+G40+G41+G42+G43+G44+G45+G46+G47+G48+G49+G50+G51+G52+G53+G54+G55+G56+G57+G58+G59+G60+G61))</f>
        <v>9.4161490683229818</v>
      </c>
      <c r="Q61" s="50">
        <f>SUM((L36+L37+L38+L39+L40+L41+L42+L43+L44+L45+L46+L47+L48+L49+L50+L51+L52+L53+L54+L55+L56+L57+L58+L59+L60+L61)/(K36+K37+K38+K39+K40+K41+K42+K43+K44+K45+K46+K47+K48+K49+K50+K51+K52+K53+K54+K55+K56+K57+K58+K59+K60+K61))</f>
        <v>9.3936865438507819</v>
      </c>
    </row>
    <row r="62" spans="1:17" ht="18" x14ac:dyDescent="0.25">
      <c r="A62" s="5"/>
      <c r="B62" s="15"/>
      <c r="C62" s="13"/>
      <c r="D62" s="13"/>
      <c r="E62" s="13"/>
      <c r="F62" s="13"/>
      <c r="G62" s="13"/>
      <c r="H62" s="13"/>
      <c r="I62" s="13"/>
      <c r="J62" s="13"/>
      <c r="K62" s="11">
        <f t="shared" si="6"/>
        <v>0</v>
      </c>
      <c r="L62" s="11">
        <f t="shared" si="6"/>
        <v>0</v>
      </c>
      <c r="M62" s="51" t="e">
        <f t="shared" si="7"/>
        <v>#DIV/0!</v>
      </c>
      <c r="N62" s="51" t="e">
        <f t="shared" si="10"/>
        <v>#DIV/0!</v>
      </c>
      <c r="O62" s="51" t="e">
        <f t="shared" si="8"/>
        <v>#DIV/0!</v>
      </c>
      <c r="P62" s="49">
        <f>SUM((D37+D38+D39+D40+D41+D42+D43+D44+D45+D46+D47+D48+D49+D50+D51+D52+D53+D54+D55+D56+D57+D58+D59+D60+D61+D62+H37+H38+H39+H40+H41+H42+H43+H44+H45+H46+H47+H48+H49+H50+H51+H52+H53+H54+H55+H56+H57+H58+H59+H60+H61+H62)/(C37+C38+C39+C40+C41+C42+C43+C44+C45+C46+C47+C48+C49+C50+C51+C52+C53+C54+C55+C56+C57+C58+C59+C60+C61+C62+G37+G38+G39+G40+G41+G42+G43+G44+G45+G46+G47+G48+G49+G50+G51+G52+G53+G54+G55+G56+G57+G58+G59+G60+G61+G62))</f>
        <v>9.4161490683229818</v>
      </c>
      <c r="Q62" s="50">
        <f>SUM((L36+L37+L38+L39+L40+L41+L42+L43+L44+L45+L46+L47+L48+L49+L50+L51+L52+L53+L54+L55+L56+L57+L58+L59+L60+L61+L62)/(K36+K37+K38+K39+K40+K41+K42+K43+K44+K45+K46+K47+K48+K49+K50+K51+K52+K53+K54+K55+K56+K57+K58+K59+K60+K61+K62))</f>
        <v>9.3936865438507819</v>
      </c>
    </row>
    <row r="63" spans="1:17" ht="18" x14ac:dyDescent="0.25">
      <c r="A63" s="5"/>
      <c r="B63" s="15"/>
      <c r="C63" s="13"/>
      <c r="D63" s="13"/>
      <c r="E63" s="13"/>
      <c r="F63" s="13"/>
      <c r="G63" s="13"/>
      <c r="H63" s="13"/>
      <c r="I63" s="13"/>
      <c r="J63" s="13"/>
      <c r="K63" s="11">
        <f t="shared" si="6"/>
        <v>0</v>
      </c>
      <c r="L63" s="11">
        <f t="shared" si="6"/>
        <v>0</v>
      </c>
      <c r="M63" s="51" t="e">
        <f t="shared" si="7"/>
        <v>#DIV/0!</v>
      </c>
      <c r="N63" s="51" t="e">
        <f t="shared" si="10"/>
        <v>#DIV/0!</v>
      </c>
      <c r="O63" s="51" t="e">
        <f t="shared" si="8"/>
        <v>#DIV/0!</v>
      </c>
      <c r="P63" s="49">
        <f>SUM((D37+D38+D39+D40+D41+D42+D43+D44+D45+D46+D47+D48+D49+D50+D51+D52+D53+D54+D55+D56+D57+D58+D59+D60+D61+D62+D63+H37+H38+H39+H40+H41+H42+H43+H44+H45+H46+H47+H48+H49+H50+H51+H52+H53+H54+H55+H56+H57+H58+H59+H60+H61+H62+H63)/(C37+C38+C39+C40+C41+C42+C43+C44+C45+C46+C47+C48+C49+C50+C51+C52+C53+C54+C55+C56+C57+C58+C59+C60+C61+C62+C63+G37+G38+G39+G40+G41+G42+G43+G44+G45+G46+G47+G48+G49+G50+G51+G52+G53+G54+G55+G56+G57+G58+G59+G60+G61+G62+G63))</f>
        <v>9.4161490683229818</v>
      </c>
      <c r="Q63" s="50">
        <f>SUM((L36+L37+L38+L39+L40+L41+L42+L43+L44+L45+L46+L47+L48+L49+L50+L51+L52+L53+L54+L55+L56+L57+L58+L59+L60+L61+L62+L63)/(K36+K37+K38+K39+K40+K41+K42+K43+K44+K45+K46+K47+K48+K49+K50+K51+K52+K53+K54+K55+K56+K57+K58+K59+K60+K61+K62+K63))</f>
        <v>9.3936865438507819</v>
      </c>
    </row>
    <row r="64" spans="1:17" ht="18" x14ac:dyDescent="0.25">
      <c r="A64" s="5"/>
      <c r="B64" s="8"/>
      <c r="C64" s="14"/>
      <c r="D64" s="14"/>
      <c r="E64" s="14"/>
      <c r="F64" s="14"/>
      <c r="G64" s="14"/>
      <c r="H64" s="14"/>
      <c r="I64" s="14"/>
      <c r="J64" s="14"/>
      <c r="K64" s="8"/>
      <c r="L64" s="8"/>
      <c r="M64" s="46"/>
      <c r="N64" s="46"/>
      <c r="O64" s="46"/>
      <c r="P64" s="46"/>
      <c r="Q64" s="48"/>
    </row>
    <row r="65" spans="1:17" ht="18.75" thickBot="1" x14ac:dyDescent="0.3">
      <c r="A65" s="5"/>
      <c r="B65" s="8"/>
      <c r="C65" s="14"/>
      <c r="D65" s="14"/>
      <c r="E65" s="14"/>
      <c r="F65" s="14"/>
      <c r="G65" s="14"/>
      <c r="H65" s="14"/>
      <c r="I65" s="14"/>
      <c r="J65" s="14"/>
      <c r="K65" s="8"/>
      <c r="L65" s="8"/>
      <c r="M65" s="46"/>
      <c r="N65" s="46"/>
      <c r="O65" s="46"/>
      <c r="P65" s="46"/>
      <c r="Q65" s="48"/>
    </row>
    <row r="66" spans="1:17" ht="19.5" thickTop="1" thickBot="1" x14ac:dyDescent="0.3">
      <c r="A66" s="17" t="s">
        <v>18</v>
      </c>
      <c r="B66" s="19"/>
      <c r="C66" s="70">
        <f>Q63</f>
        <v>9.3936865438507819</v>
      </c>
      <c r="D66" s="20"/>
      <c r="E66" s="20">
        <f>COUNTA(E37:E63)</f>
        <v>2</v>
      </c>
      <c r="F66" s="20">
        <f t="shared" ref="F66:J66" si="11">COUNTA(F37:F63)</f>
        <v>3</v>
      </c>
      <c r="G66" s="20"/>
      <c r="H66" s="20"/>
      <c r="I66" s="20">
        <f t="shared" si="11"/>
        <v>1</v>
      </c>
      <c r="J66" s="20">
        <f t="shared" si="11"/>
        <v>4</v>
      </c>
      <c r="K66" s="68">
        <f>SUM(K36:K63)</f>
        <v>376.10367170626353</v>
      </c>
      <c r="L66" s="68">
        <f>SUM(L36:L63)</f>
        <v>3533</v>
      </c>
      <c r="M66" s="52"/>
      <c r="N66" s="52"/>
      <c r="O66" s="53"/>
      <c r="P66" s="53"/>
      <c r="Q66" s="48"/>
    </row>
    <row r="67" spans="1:17" ht="18" x14ac:dyDescent="0.25">
      <c r="A67" s="5"/>
      <c r="B67" s="28"/>
      <c r="C67" s="16"/>
      <c r="D67" s="16"/>
      <c r="E67" s="16"/>
      <c r="F67" s="16"/>
      <c r="G67" s="16"/>
      <c r="H67" s="16"/>
      <c r="I67" s="16"/>
      <c r="J67" s="16"/>
      <c r="K67" s="5"/>
      <c r="L67" s="5"/>
      <c r="M67" s="48"/>
      <c r="N67" s="48"/>
      <c r="O67" s="48"/>
      <c r="P67" s="48"/>
      <c r="Q67" s="48"/>
    </row>
    <row r="68" spans="1:17" ht="18" x14ac:dyDescent="0.25">
      <c r="A68" s="5" t="s">
        <v>31</v>
      </c>
      <c r="B68" s="28"/>
      <c r="C68" s="16"/>
      <c r="D68" s="16"/>
      <c r="E68" s="16"/>
      <c r="F68" s="16"/>
      <c r="G68" s="16"/>
      <c r="H68" s="16"/>
      <c r="I68" s="16"/>
      <c r="J68" s="16"/>
      <c r="K68" s="5"/>
      <c r="L68" s="5"/>
      <c r="M68" s="48"/>
      <c r="N68" s="48"/>
      <c r="O68" s="48"/>
      <c r="P68" s="48"/>
      <c r="Q68" s="48"/>
    </row>
    <row r="69" spans="1:17" ht="18" x14ac:dyDescent="0.25">
      <c r="A69" s="5"/>
      <c r="B69" s="9" t="s">
        <v>16</v>
      </c>
      <c r="C69" s="55">
        <f>SUM(D69/7.55)</f>
        <v>66.357615894039739</v>
      </c>
      <c r="D69" s="10">
        <v>501</v>
      </c>
      <c r="E69" s="10"/>
      <c r="F69" s="10"/>
      <c r="G69" s="10"/>
      <c r="H69" s="10"/>
      <c r="I69" s="10"/>
      <c r="J69" s="10"/>
      <c r="K69" s="56">
        <f>C69</f>
        <v>66.357615894039739</v>
      </c>
      <c r="L69" s="11">
        <v>501</v>
      </c>
      <c r="M69" s="49">
        <f>SUM(D69/C69)</f>
        <v>7.55</v>
      </c>
      <c r="N69" s="46" t="e">
        <f>SUM(H69/G69)</f>
        <v>#DIV/0!</v>
      </c>
      <c r="O69" s="49">
        <f>SUM(L69/K69)</f>
        <v>7.55</v>
      </c>
      <c r="P69" s="49">
        <f>SUM((D69+H69)/(C69+G69))</f>
        <v>7.55</v>
      </c>
      <c r="Q69" s="50">
        <f>SUM(L69/K69)</f>
        <v>7.55</v>
      </c>
    </row>
    <row r="70" spans="1:17" ht="18" x14ac:dyDescent="0.25">
      <c r="A70" s="5"/>
      <c r="B70" s="12">
        <v>46282</v>
      </c>
      <c r="C70" s="13">
        <v>66</v>
      </c>
      <c r="D70" s="13">
        <v>491</v>
      </c>
      <c r="E70" s="13"/>
      <c r="F70" s="13" t="s">
        <v>17</v>
      </c>
      <c r="G70" s="13"/>
      <c r="H70" s="13"/>
      <c r="I70" s="13"/>
      <c r="J70" s="13"/>
      <c r="K70" s="11">
        <f>SUM(C70+G70)</f>
        <v>66</v>
      </c>
      <c r="L70" s="11">
        <f>SUM(D70+H70)</f>
        <v>491</v>
      </c>
      <c r="M70" s="51">
        <f>SUM(D70/C70)</f>
        <v>7.4393939393939394</v>
      </c>
      <c r="N70" s="51" t="e">
        <f>SUM(H70/G70)</f>
        <v>#DIV/0!</v>
      </c>
      <c r="O70" s="51">
        <f>SUM(L70/K70)</f>
        <v>7.4393939393939394</v>
      </c>
      <c r="P70" s="49">
        <f>SUM((D70+H70)/(C70+G70))</f>
        <v>7.4393939393939394</v>
      </c>
      <c r="Q70" s="50">
        <f>SUM((L69+L70)/(K69+K70))</f>
        <v>7.4948463924747326</v>
      </c>
    </row>
    <row r="71" spans="1:17" ht="18" x14ac:dyDescent="0.25">
      <c r="A71" s="5"/>
      <c r="B71" s="12">
        <f>SUM(B70+7)</f>
        <v>46289</v>
      </c>
      <c r="C71" s="13"/>
      <c r="D71" s="13"/>
      <c r="E71" s="13"/>
      <c r="F71" s="13"/>
      <c r="G71" s="13"/>
      <c r="H71" s="13"/>
      <c r="I71" s="13"/>
      <c r="J71" s="13"/>
      <c r="K71" s="11">
        <f t="shared" ref="K71:L96" si="12">SUM(C71+G71)</f>
        <v>0</v>
      </c>
      <c r="L71" s="11">
        <f t="shared" si="12"/>
        <v>0</v>
      </c>
      <c r="M71" s="51" t="e">
        <f t="shared" ref="M71:M96" si="13">SUM(D71/C71)</f>
        <v>#DIV/0!</v>
      </c>
      <c r="N71" s="49" t="e">
        <f>SUM(H71/G71)</f>
        <v>#DIV/0!</v>
      </c>
      <c r="O71" s="49" t="e">
        <f t="shared" ref="O71:O96" si="14">SUM(L71/K71)</f>
        <v>#DIV/0!</v>
      </c>
      <c r="P71" s="49">
        <f>SUM((D70+D71+H70+H71)/(C70+C71+G70+G71))</f>
        <v>7.4393939393939394</v>
      </c>
      <c r="Q71" s="50">
        <f>SUM((L69+L70+L71)/(K69+K70+K71))</f>
        <v>7.4948463924747326</v>
      </c>
    </row>
    <row r="72" spans="1:17" ht="18" x14ac:dyDescent="0.25">
      <c r="A72" s="5"/>
      <c r="B72" s="12">
        <f t="shared" ref="B72:B87" si="15">SUM(B71+7)</f>
        <v>46296</v>
      </c>
      <c r="C72" s="13"/>
      <c r="D72" s="13"/>
      <c r="E72" s="13"/>
      <c r="F72" s="13"/>
      <c r="G72" s="13"/>
      <c r="H72" s="13"/>
      <c r="I72" s="13"/>
      <c r="J72" s="13"/>
      <c r="K72" s="11">
        <f t="shared" si="12"/>
        <v>0</v>
      </c>
      <c r="L72" s="11">
        <f t="shared" si="12"/>
        <v>0</v>
      </c>
      <c r="M72" s="51" t="e">
        <f t="shared" si="13"/>
        <v>#DIV/0!</v>
      </c>
      <c r="N72" s="51" t="e">
        <f t="shared" ref="N72:N96" si="16">SUM(H72/G72)</f>
        <v>#DIV/0!</v>
      </c>
      <c r="O72" s="51" t="e">
        <f t="shared" si="14"/>
        <v>#DIV/0!</v>
      </c>
      <c r="P72" s="49">
        <f>SUM((D70+D71+D72+H70+H71+H72)/(C70+C71+C72+G70+G71+G72))</f>
        <v>7.4393939393939394</v>
      </c>
      <c r="Q72" s="50">
        <f>SUM((L69+L70+L71+L72)/(K69+K70+K71+K72))</f>
        <v>7.4948463924747326</v>
      </c>
    </row>
    <row r="73" spans="1:17" ht="18" x14ac:dyDescent="0.25">
      <c r="A73" s="5"/>
      <c r="B73" s="12">
        <f t="shared" si="15"/>
        <v>46303</v>
      </c>
      <c r="C73" s="13"/>
      <c r="D73" s="13"/>
      <c r="E73" s="13"/>
      <c r="F73" s="13"/>
      <c r="G73" s="13"/>
      <c r="H73" s="13"/>
      <c r="I73" s="13"/>
      <c r="J73" s="13"/>
      <c r="K73" s="11">
        <f t="shared" si="12"/>
        <v>0</v>
      </c>
      <c r="L73" s="11">
        <f t="shared" si="12"/>
        <v>0</v>
      </c>
      <c r="M73" s="51" t="e">
        <f t="shared" si="13"/>
        <v>#DIV/0!</v>
      </c>
      <c r="N73" s="51" t="e">
        <f t="shared" si="16"/>
        <v>#DIV/0!</v>
      </c>
      <c r="O73" s="51" t="e">
        <f t="shared" si="14"/>
        <v>#DIV/0!</v>
      </c>
      <c r="P73" s="49">
        <f>SUM((D70+D71+D72+D73+H70+H71+H72+H73)/(C70+C71+C72+C73+G70+G71+G72+G73))</f>
        <v>7.4393939393939394</v>
      </c>
      <c r="Q73" s="50">
        <f>SUM((L69+L70+L71+L72+L73)/(K69+K70+K71+K72+K73))</f>
        <v>7.4948463924747326</v>
      </c>
    </row>
    <row r="74" spans="1:17" ht="18" x14ac:dyDescent="0.25">
      <c r="A74" s="5"/>
      <c r="B74" s="12">
        <f t="shared" si="15"/>
        <v>46310</v>
      </c>
      <c r="C74" s="13"/>
      <c r="D74" s="13"/>
      <c r="E74" s="13"/>
      <c r="F74" s="13"/>
      <c r="G74" s="13"/>
      <c r="H74" s="13"/>
      <c r="I74" s="13"/>
      <c r="J74" s="13"/>
      <c r="K74" s="11">
        <f t="shared" si="12"/>
        <v>0</v>
      </c>
      <c r="L74" s="11">
        <f t="shared" si="12"/>
        <v>0</v>
      </c>
      <c r="M74" s="51" t="e">
        <f t="shared" si="13"/>
        <v>#DIV/0!</v>
      </c>
      <c r="N74" s="51" t="e">
        <f t="shared" si="16"/>
        <v>#DIV/0!</v>
      </c>
      <c r="O74" s="51" t="e">
        <f t="shared" si="14"/>
        <v>#DIV/0!</v>
      </c>
      <c r="P74" s="49">
        <f>SUM((D70+D71+D72+D73+D74+H70+H71+H72+H73+H74)/(C70+C71+C72+C73+C74+G70+G71+G72+G73+G74))</f>
        <v>7.4393939393939394</v>
      </c>
      <c r="Q74" s="50">
        <f>SUM((L69+L70+L71+L72+L73+L74)/(K69+K70+K71+K72+K73+K74))</f>
        <v>7.4948463924747326</v>
      </c>
    </row>
    <row r="75" spans="1:17" ht="18" x14ac:dyDescent="0.25">
      <c r="A75" s="5"/>
      <c r="B75" s="12">
        <f t="shared" si="15"/>
        <v>46317</v>
      </c>
      <c r="C75" s="13">
        <v>48</v>
      </c>
      <c r="D75" s="13">
        <v>467</v>
      </c>
      <c r="E75" s="13"/>
      <c r="F75" s="13" t="s">
        <v>17</v>
      </c>
      <c r="G75" s="13">
        <v>42</v>
      </c>
      <c r="H75" s="13">
        <v>286</v>
      </c>
      <c r="I75" s="13"/>
      <c r="J75" s="13" t="s">
        <v>17</v>
      </c>
      <c r="K75" s="11">
        <f t="shared" si="12"/>
        <v>90</v>
      </c>
      <c r="L75" s="11">
        <f t="shared" si="12"/>
        <v>753</v>
      </c>
      <c r="M75" s="51">
        <f t="shared" si="13"/>
        <v>9.7291666666666661</v>
      </c>
      <c r="N75" s="51">
        <f t="shared" si="16"/>
        <v>6.8095238095238093</v>
      </c>
      <c r="O75" s="51">
        <f t="shared" si="14"/>
        <v>8.3666666666666671</v>
      </c>
      <c r="P75" s="49">
        <f>SUM((D70+D71+D72+D73+D74+D75+H70+H71+H72+H73+H74+H75)/(C70+C71+C72+C73+C74+C75+G70+G71+G72+G73+G74+G75))</f>
        <v>7.9743589743589745</v>
      </c>
      <c r="Q75" s="50">
        <f>SUM((L69+L70+L71+L72+L73+L74+L75)/(K69+K70+K71+K72+K73+K74+K75))</f>
        <v>7.8477186085299024</v>
      </c>
    </row>
    <row r="76" spans="1:17" ht="18" x14ac:dyDescent="0.25">
      <c r="A76" s="5"/>
      <c r="B76" s="12">
        <f t="shared" si="15"/>
        <v>46324</v>
      </c>
      <c r="C76" s="13"/>
      <c r="D76" s="13"/>
      <c r="E76" s="13"/>
      <c r="F76" s="13"/>
      <c r="G76" s="13"/>
      <c r="H76" s="13"/>
      <c r="I76" s="13"/>
      <c r="J76" s="13"/>
      <c r="K76" s="11">
        <f t="shared" si="12"/>
        <v>0</v>
      </c>
      <c r="L76" s="11">
        <f t="shared" si="12"/>
        <v>0</v>
      </c>
      <c r="M76" s="51" t="e">
        <f t="shared" si="13"/>
        <v>#DIV/0!</v>
      </c>
      <c r="N76" s="51" t="e">
        <f t="shared" si="16"/>
        <v>#DIV/0!</v>
      </c>
      <c r="O76" s="51" t="e">
        <f t="shared" si="14"/>
        <v>#DIV/0!</v>
      </c>
      <c r="P76" s="49">
        <f>SUM((D70+D71+D72+D73+D74+D75+D76+H70+H71+H72+H73+H74+H75+H76)/(C70+C71+C72+C73+C74+C75+C76+G70+G71+G72+G73+G74+G75+G76))</f>
        <v>7.9743589743589745</v>
      </c>
      <c r="Q76" s="50">
        <f>SUM((L69+L70+L71+L72+L73+L74+L75+L76)/(K69+K70+K71+K72+K73+K74+K75+K76))</f>
        <v>7.8477186085299024</v>
      </c>
    </row>
    <row r="77" spans="1:17" ht="18" x14ac:dyDescent="0.25">
      <c r="A77" s="5"/>
      <c r="B77" s="12">
        <f t="shared" si="15"/>
        <v>46331</v>
      </c>
      <c r="C77" s="13"/>
      <c r="D77" s="13"/>
      <c r="E77" s="13"/>
      <c r="F77" s="13"/>
      <c r="G77" s="13"/>
      <c r="H77" s="13"/>
      <c r="I77" s="13"/>
      <c r="J77" s="13"/>
      <c r="K77" s="11">
        <f t="shared" si="12"/>
        <v>0</v>
      </c>
      <c r="L77" s="11">
        <f t="shared" si="12"/>
        <v>0</v>
      </c>
      <c r="M77" s="51" t="e">
        <f t="shared" si="13"/>
        <v>#DIV/0!</v>
      </c>
      <c r="N77" s="51" t="e">
        <f t="shared" si="16"/>
        <v>#DIV/0!</v>
      </c>
      <c r="O77" s="51" t="e">
        <f t="shared" si="14"/>
        <v>#DIV/0!</v>
      </c>
      <c r="P77" s="49">
        <f>SUM((D70+D71+D72+D73+D74+D75+D76+D77+H70+H71+H72+H73+H74+H75+H76+H77)/(C70+C71+C72+C73+C74+C75+C76+C77+G70+G71+G72+G73+G74+G75+G76+G77))</f>
        <v>7.9743589743589745</v>
      </c>
      <c r="Q77" s="50">
        <f>SUM((L69+L70+L71+L72+L73+L74+L75+L76+L77)/(K69+K70+K71+K72+K73+K74+K75+K76+K77))</f>
        <v>7.8477186085299024</v>
      </c>
    </row>
    <row r="78" spans="1:17" ht="18" x14ac:dyDescent="0.25">
      <c r="A78" s="5"/>
      <c r="B78" s="12">
        <f t="shared" si="15"/>
        <v>46338</v>
      </c>
      <c r="C78" s="13"/>
      <c r="D78" s="13"/>
      <c r="E78" s="13"/>
      <c r="F78" s="13"/>
      <c r="G78" s="13"/>
      <c r="H78" s="13"/>
      <c r="I78" s="13"/>
      <c r="J78" s="13"/>
      <c r="K78" s="11">
        <f t="shared" si="12"/>
        <v>0</v>
      </c>
      <c r="L78" s="11">
        <f t="shared" si="12"/>
        <v>0</v>
      </c>
      <c r="M78" s="51" t="e">
        <f t="shared" si="13"/>
        <v>#DIV/0!</v>
      </c>
      <c r="N78" s="51" t="e">
        <f t="shared" si="16"/>
        <v>#DIV/0!</v>
      </c>
      <c r="O78" s="51" t="e">
        <f t="shared" si="14"/>
        <v>#DIV/0!</v>
      </c>
      <c r="P78" s="49">
        <f>SUM((D70+D71+D72+D73+D74+D75+D76+D77+D78+H70+H71+H72+H73+H74+H75+H76+H77+H78)/(C70+C71+C72+C73+C74+C75+C76+C77+C78+G70+G71+G72+G73+G74+G75+G76+G77+G78))</f>
        <v>7.9743589743589745</v>
      </c>
      <c r="Q78" s="50">
        <f>SUM((L69+L70+L71+L72+L73+L74+L75+L76+L77+L78)/(K69+K70+K71+K72+K73+K74+K75+K76+K77+K78))</f>
        <v>7.8477186085299024</v>
      </c>
    </row>
    <row r="79" spans="1:17" ht="18" x14ac:dyDescent="0.25">
      <c r="A79" s="5"/>
      <c r="B79" s="12">
        <f t="shared" si="15"/>
        <v>46345</v>
      </c>
      <c r="C79" s="13"/>
      <c r="D79" s="13"/>
      <c r="E79" s="13"/>
      <c r="F79" s="13"/>
      <c r="G79" s="13"/>
      <c r="H79" s="13"/>
      <c r="I79" s="13"/>
      <c r="J79" s="13"/>
      <c r="K79" s="11">
        <f t="shared" si="12"/>
        <v>0</v>
      </c>
      <c r="L79" s="11">
        <f t="shared" si="12"/>
        <v>0</v>
      </c>
      <c r="M79" s="51" t="e">
        <f t="shared" si="13"/>
        <v>#DIV/0!</v>
      </c>
      <c r="N79" s="51" t="e">
        <f t="shared" si="16"/>
        <v>#DIV/0!</v>
      </c>
      <c r="O79" s="51" t="e">
        <f t="shared" si="14"/>
        <v>#DIV/0!</v>
      </c>
      <c r="P79" s="49">
        <f>SUM((D70+D71+D72+D73+D74+D75+D76+D77+D78+D79+H70+H71+H72+H73+H74+H75+H76+H77+H78+H79)/(C70+C71+C72+C73+C74+C75+C76+C77+C78+C79+G70+G71+G72+G73+G74+G75+G76+G77+G78+G79))</f>
        <v>7.9743589743589745</v>
      </c>
      <c r="Q79" s="50">
        <f>SUM((L69+L70+L71+L72+L73+L74+L75+L76+L77+L78+L79)/(K69+K70+K71+K72+K73+K74+K75+K76+K77+K78+K79))</f>
        <v>7.8477186085299024</v>
      </c>
    </row>
    <row r="80" spans="1:17" ht="18" x14ac:dyDescent="0.25">
      <c r="A80" s="5"/>
      <c r="B80" s="12">
        <f t="shared" si="15"/>
        <v>46352</v>
      </c>
      <c r="C80" s="13"/>
      <c r="D80" s="13"/>
      <c r="E80" s="13"/>
      <c r="F80" s="13"/>
      <c r="G80" s="13"/>
      <c r="H80" s="13"/>
      <c r="I80" s="13"/>
      <c r="J80" s="13"/>
      <c r="K80" s="11">
        <f t="shared" si="12"/>
        <v>0</v>
      </c>
      <c r="L80" s="11">
        <f t="shared" si="12"/>
        <v>0</v>
      </c>
      <c r="M80" s="51" t="e">
        <f t="shared" si="13"/>
        <v>#DIV/0!</v>
      </c>
      <c r="N80" s="51" t="e">
        <f t="shared" si="16"/>
        <v>#DIV/0!</v>
      </c>
      <c r="O80" s="51" t="e">
        <f t="shared" si="14"/>
        <v>#DIV/0!</v>
      </c>
      <c r="P80" s="49">
        <f>SUM((D70+D71+D72+D73+D74+D75+D76+D77+D78+D79+D80+H70+H71+H72+H73+H74+H75+H76+H77+H78+H79+H80)/(C70+C71+C72+C73+C74+C75+C76+C77+C78+C79+C80+G70+G71+G72+G73+G74+G75+G76+G77+G78+G79+G80))</f>
        <v>7.9743589743589745</v>
      </c>
      <c r="Q80" s="50">
        <f>SUM((L69+L70+L71+L72+L73+L74+L75+L76+L77+L78+L79+L80)/(K69+K70+K71+K72+K73+K74+K75+K76+K77+K78+K79+K80))</f>
        <v>7.8477186085299024</v>
      </c>
    </row>
    <row r="81" spans="1:17" ht="18" x14ac:dyDescent="0.25">
      <c r="A81" s="5"/>
      <c r="B81" s="12">
        <f t="shared" si="15"/>
        <v>46359</v>
      </c>
      <c r="C81" s="13"/>
      <c r="D81" s="13"/>
      <c r="E81" s="13"/>
      <c r="F81" s="13"/>
      <c r="G81" s="13"/>
      <c r="H81" s="13"/>
      <c r="I81" s="13"/>
      <c r="J81" s="13"/>
      <c r="K81" s="11">
        <f t="shared" si="12"/>
        <v>0</v>
      </c>
      <c r="L81" s="11">
        <f t="shared" si="12"/>
        <v>0</v>
      </c>
      <c r="M81" s="51" t="e">
        <f t="shared" si="13"/>
        <v>#DIV/0!</v>
      </c>
      <c r="N81" s="51" t="e">
        <f t="shared" si="16"/>
        <v>#DIV/0!</v>
      </c>
      <c r="O81" s="51" t="e">
        <f t="shared" si="14"/>
        <v>#DIV/0!</v>
      </c>
      <c r="P81" s="49">
        <f>SUM((D70+D71+D72+D73+D74+D75+D76+D77+D78+D79+D80+D81+H70+H71+H72+H73+H74+H75+H76+H77+H78+H79+H80+H81)/(C70+C71+C72+C73+C74+C75+C76+C77+C78+C79+C80+C81+G70+G71+G72+G73+G74+G75+G76+G77+G78+G79+G80+G81))</f>
        <v>7.9743589743589745</v>
      </c>
      <c r="Q81" s="50">
        <f>SUM((L69+L70+L71+L72+L73+L74+L75+L76+L77+L78+L79+L80+L81)/(K69+K70+K71+K72+K73+K74+K75+K76+K77+K78+K79+K80+K81))</f>
        <v>7.8477186085299024</v>
      </c>
    </row>
    <row r="82" spans="1:17" ht="18" x14ac:dyDescent="0.25">
      <c r="A82" s="5"/>
      <c r="B82" s="12">
        <f t="shared" si="15"/>
        <v>46366</v>
      </c>
      <c r="C82" s="13"/>
      <c r="D82" s="13"/>
      <c r="E82" s="13"/>
      <c r="F82" s="13"/>
      <c r="G82" s="13"/>
      <c r="H82" s="13"/>
      <c r="I82" s="13"/>
      <c r="J82" s="13"/>
      <c r="K82" s="11">
        <f t="shared" si="12"/>
        <v>0</v>
      </c>
      <c r="L82" s="11">
        <f t="shared" si="12"/>
        <v>0</v>
      </c>
      <c r="M82" s="51" t="e">
        <f t="shared" si="13"/>
        <v>#DIV/0!</v>
      </c>
      <c r="N82" s="51" t="e">
        <f t="shared" si="16"/>
        <v>#DIV/0!</v>
      </c>
      <c r="O82" s="51" t="e">
        <f t="shared" si="14"/>
        <v>#DIV/0!</v>
      </c>
      <c r="P82" s="49">
        <f>SUM((D70+D71+D72+D73+D74+D75+D76+D77+D78+D79+D80+D81+D82+H70+H71+H72+H73+H74+H75+H76+H77+H78+H79+H80+H81+H82)/(C70+C71+C72+C73+C74+C75+C76+C77+C78+C79+C80+C81+C82+G70+G71+G72+G73+G74+G75+G76+G77+G78+G79+G80+G81+G82))</f>
        <v>7.9743589743589745</v>
      </c>
      <c r="Q82" s="50">
        <f>SUM((L69+L70+L71+L72+L73+L74+L75+L76+L77+L78+L79+L80+L81+L82)/(K69+K70+K71+K72+K73+K74+K75+K76+K77+K78+K79+K80+K81+K82))</f>
        <v>7.8477186085299024</v>
      </c>
    </row>
    <row r="83" spans="1:17" ht="18" x14ac:dyDescent="0.25">
      <c r="A83" s="5"/>
      <c r="B83" s="12">
        <f t="shared" si="15"/>
        <v>46373</v>
      </c>
      <c r="C83" s="13"/>
      <c r="D83" s="13"/>
      <c r="E83" s="13"/>
      <c r="F83" s="13"/>
      <c r="G83" s="13"/>
      <c r="H83" s="13"/>
      <c r="I83" s="13"/>
      <c r="J83" s="13"/>
      <c r="K83" s="11">
        <f t="shared" si="12"/>
        <v>0</v>
      </c>
      <c r="L83" s="11">
        <f t="shared" si="12"/>
        <v>0</v>
      </c>
      <c r="M83" s="51" t="e">
        <f t="shared" si="13"/>
        <v>#DIV/0!</v>
      </c>
      <c r="N83" s="51" t="e">
        <f t="shared" si="16"/>
        <v>#DIV/0!</v>
      </c>
      <c r="O83" s="51" t="e">
        <f t="shared" si="14"/>
        <v>#DIV/0!</v>
      </c>
      <c r="P83" s="49">
        <f>SUM((D70+D71+D72+D73+D74+D75+D76+D77+D78+D79+D80+D81+D82+D83+H70+H71+H72+H73+H74+H75+H76+H77+H78+H79+H80+H81+H82+H83)/(C70+C71+C72+C73+C74+C75+C76+C77+C78+C79+C80+C81+C82+C83+G70+G71+G72+G73+G74+G75+G76+G77+G78+G79+G80+G81+G82+G83))</f>
        <v>7.9743589743589745</v>
      </c>
      <c r="Q83" s="50">
        <f>SUM((L69+L70+L71+L72+L73+L74+L75+L76+L77+L78+L79+L80+L81+L82+L83)/(K69+K70+K71+K72+K73+K74+K75+K76+K77+K78+K79+K80+K81+K82+K83))</f>
        <v>7.8477186085299024</v>
      </c>
    </row>
    <row r="84" spans="1:17" ht="18" x14ac:dyDescent="0.25">
      <c r="A84" s="5"/>
      <c r="B84" s="12">
        <f t="shared" si="15"/>
        <v>46380</v>
      </c>
      <c r="C84" s="13"/>
      <c r="D84" s="13"/>
      <c r="E84" s="13"/>
      <c r="F84" s="13"/>
      <c r="G84" s="13"/>
      <c r="H84" s="13"/>
      <c r="I84" s="13"/>
      <c r="J84" s="13"/>
      <c r="K84" s="11">
        <f t="shared" si="12"/>
        <v>0</v>
      </c>
      <c r="L84" s="11">
        <f t="shared" si="12"/>
        <v>0</v>
      </c>
      <c r="M84" s="51" t="e">
        <f t="shared" si="13"/>
        <v>#DIV/0!</v>
      </c>
      <c r="N84" s="51" t="e">
        <f t="shared" si="16"/>
        <v>#DIV/0!</v>
      </c>
      <c r="O84" s="51" t="e">
        <f t="shared" si="14"/>
        <v>#DIV/0!</v>
      </c>
      <c r="P84" s="49">
        <f>SUM((D70+D71+D72+D73+D74+D75+D76+D77+D78+D79+D80+D81+D82+D83+D84+H70+H71+H72+H73+H74+H75+H76+H77+H78+H79+H80+H81+H82+H83+H84)/(C70+C71+C72+C73+C74+C75+C76+C77+C78+C79+C80+C81+C82+C83+C84+G70+G71+G72+G73+G74+G75+G76+G77+G78+G79+G80+G81+G82+G83+G84))</f>
        <v>7.9743589743589745</v>
      </c>
      <c r="Q84" s="50">
        <f>SUM((L69+L70+L71+L72+L73+L74+L75+L76+L77+L78+L79+L80+L81+L82+L83+L84)/(K69+K70+K71+K72+K73+K74+K75+K76+K77+K78+K79+K80+K81+K82+K83+K84))</f>
        <v>7.8477186085299024</v>
      </c>
    </row>
    <row r="85" spans="1:17" ht="18" x14ac:dyDescent="0.25">
      <c r="A85" s="5"/>
      <c r="B85" s="12">
        <f t="shared" si="15"/>
        <v>46387</v>
      </c>
      <c r="C85" s="13"/>
      <c r="D85" s="13"/>
      <c r="E85" s="13"/>
      <c r="F85" s="13"/>
      <c r="G85" s="13"/>
      <c r="H85" s="13"/>
      <c r="I85" s="13"/>
      <c r="J85" s="13"/>
      <c r="K85" s="11">
        <f t="shared" si="12"/>
        <v>0</v>
      </c>
      <c r="L85" s="11">
        <f t="shared" si="12"/>
        <v>0</v>
      </c>
      <c r="M85" s="51" t="e">
        <f t="shared" si="13"/>
        <v>#DIV/0!</v>
      </c>
      <c r="N85" s="51" t="e">
        <f t="shared" si="16"/>
        <v>#DIV/0!</v>
      </c>
      <c r="O85" s="51" t="e">
        <f t="shared" si="14"/>
        <v>#DIV/0!</v>
      </c>
      <c r="P85" s="49">
        <f>SUM((D70+D71+D72+D73+D74+D75+D76+D77+D78+D79+D80+D81+D82+D83+D84+D85+H70+H71+H72+H73+H74+H75+H76+H77+H78+H79+H80+H81+H82+H83+H84+H85)/(C70+C71+C72+C73+C74+C75+C76+C77+C78+C79+C80+C81+C82+C83+C84+C85+G70+G71+G72+G73+G74+G75+G76+G77+G78+G79+G80+G81+G82+G83+G84+G85))</f>
        <v>7.9743589743589745</v>
      </c>
      <c r="Q85" s="50">
        <f>SUM((L69+L70+L71+L72+L73+L74+L75+L76+L77+L78+L79+L80+L81+L82+L83+L84+L85)/(K69+K70+K71+K72+K73+K74+K75+K76+K77+K78+K79+K80+K81+K82+K83+K84+K85))</f>
        <v>7.8477186085299024</v>
      </c>
    </row>
    <row r="86" spans="1:17" ht="18" x14ac:dyDescent="0.25">
      <c r="A86" s="5"/>
      <c r="B86" s="12">
        <f t="shared" si="15"/>
        <v>46394</v>
      </c>
      <c r="C86" s="13"/>
      <c r="D86" s="13"/>
      <c r="E86" s="13"/>
      <c r="F86" s="13"/>
      <c r="G86" s="13"/>
      <c r="H86" s="13"/>
      <c r="I86" s="13"/>
      <c r="J86" s="13"/>
      <c r="K86" s="11">
        <f t="shared" si="12"/>
        <v>0</v>
      </c>
      <c r="L86" s="11">
        <f t="shared" si="12"/>
        <v>0</v>
      </c>
      <c r="M86" s="51" t="e">
        <f t="shared" si="13"/>
        <v>#DIV/0!</v>
      </c>
      <c r="N86" s="51" t="e">
        <f t="shared" si="16"/>
        <v>#DIV/0!</v>
      </c>
      <c r="O86" s="51" t="e">
        <f t="shared" si="14"/>
        <v>#DIV/0!</v>
      </c>
      <c r="P86" s="49">
        <f>SUM((D70+D71+D72+D73+D74+D75+D76+D77+D78+D79+D80+D81+D82+D83+D84+D85+D86+H70+H71+H72+H73+H74+H75+H76+H77+H78+H79+H80+H81+H82+H83+H84+H85+H86)/(C70+C71+C72+C73+C74+C75+C76+C77+C78+C79+C80+C81+C82+C83+C84+C85+C86+G70+G71+G72+G73+G74+G75+G76+G77+G78+G79+G80+G81+G82+G83+G84+G85+G86))</f>
        <v>7.9743589743589745</v>
      </c>
      <c r="Q86" s="50">
        <f>SUM((L69+L70+L71+L72+L73+L74+L75+L76+L77+L78+L79+L80+L81+L82+L83+L84+L85+L86)/(K69+K70+K71+K72+K73+K74+K75+K76+K77+K78+K79+K80+K81+K82+K83+K84+K85+K86))</f>
        <v>7.8477186085299024</v>
      </c>
    </row>
    <row r="87" spans="1:17" ht="18" x14ac:dyDescent="0.25">
      <c r="A87" s="5"/>
      <c r="B87" s="12">
        <f t="shared" si="15"/>
        <v>46401</v>
      </c>
      <c r="C87" s="13"/>
      <c r="D87" s="13"/>
      <c r="E87" s="13"/>
      <c r="F87" s="13"/>
      <c r="G87" s="13"/>
      <c r="H87" s="13"/>
      <c r="I87" s="13"/>
      <c r="J87" s="13"/>
      <c r="K87" s="11">
        <f t="shared" si="12"/>
        <v>0</v>
      </c>
      <c r="L87" s="11">
        <f t="shared" si="12"/>
        <v>0</v>
      </c>
      <c r="M87" s="51" t="e">
        <f t="shared" si="13"/>
        <v>#DIV/0!</v>
      </c>
      <c r="N87" s="51" t="e">
        <f t="shared" si="16"/>
        <v>#DIV/0!</v>
      </c>
      <c r="O87" s="51" t="e">
        <f t="shared" si="14"/>
        <v>#DIV/0!</v>
      </c>
      <c r="P87" s="49">
        <f>SUM((D70+D71+D72+D73+D74+D75+D76+D77+D78+D79+D80+D81+D82+D83+D84+D85+D86+D87+H70+H71+H72+H73+H74+H75+H76+H77+H78+H79+H80+H81+H82+H83+H84+H85+H86+H87)/(C70+C71+C72+C73+C74+C75+C76+C77+C78+C79+C80+C81+C82+C83+C84+C85+C86+C87+G70+G71+G72+G73+G74+G75+G76+G77+G78+G79+G80+G81+G82+G83+G84+G85+G86+G87))</f>
        <v>7.9743589743589745</v>
      </c>
      <c r="Q87" s="50">
        <f>SUM((L69+L70+L71+L72+L73+L74+L75+L76+L77+L78+L79+L80+L81+L82+L83+L84+L85+L86+L87)/(K69+K70+K71+K72+K73+K74+K75+K76+K77+K78+K79+K80+K81+K82+K83+K84+K85+K86+K87))</f>
        <v>7.8477186085299024</v>
      </c>
    </row>
    <row r="88" spans="1:17" ht="18" x14ac:dyDescent="0.25">
      <c r="A88" s="5"/>
      <c r="B88" s="12">
        <f>SUM(B87+7)</f>
        <v>46408</v>
      </c>
      <c r="C88" s="13"/>
      <c r="D88" s="13"/>
      <c r="E88" s="13"/>
      <c r="F88" s="13"/>
      <c r="G88" s="13"/>
      <c r="H88" s="13"/>
      <c r="I88" s="13"/>
      <c r="J88" s="13"/>
      <c r="K88" s="11">
        <f t="shared" si="12"/>
        <v>0</v>
      </c>
      <c r="L88" s="11">
        <f t="shared" si="12"/>
        <v>0</v>
      </c>
      <c r="M88" s="51" t="e">
        <f t="shared" si="13"/>
        <v>#DIV/0!</v>
      </c>
      <c r="N88" s="51" t="e">
        <f t="shared" si="16"/>
        <v>#DIV/0!</v>
      </c>
      <c r="O88" s="51" t="e">
        <f t="shared" si="14"/>
        <v>#DIV/0!</v>
      </c>
      <c r="P88" s="49">
        <f>SUM((D70+D71+D72+D73+D74+D75+D76+D77+D78+D79+D80+D81+D82+D83+D84+D85+D86+D87+D88+H70+H71+H72+H73+H74+H75+H76+H77+H78+H79+H80+H81+H82+H83+H84+H85+H86+H87+H88)/(C70+C71+C72+C73+C74+C75+C76+C77+C78+C79+C80+C81+C82+C83+C84+C85+C86+C87+C88+G70+G71+G72+G73+G74+G75+G76+G77+G78+G79+G80+G81+G82+G83+G84+G85+G86+G87+G88))</f>
        <v>7.9743589743589745</v>
      </c>
      <c r="Q88" s="50">
        <f>SUM((L69+L70+L71+L72+L73+L74+L75+L76+L77+L78+L79+L80+L81+L82+L83+L84+L85+L86+L87+L88)/(K69+K70+K71+K72+K73+K74+K75+K76+K77+K78+K79+K80+K81+K82+K83+K84+K85+K86+K87+K88))</f>
        <v>7.8477186085299024</v>
      </c>
    </row>
    <row r="89" spans="1:17" ht="18" x14ac:dyDescent="0.25">
      <c r="A89" s="5"/>
      <c r="B89" s="12">
        <f>SUM(B88+7)</f>
        <v>46415</v>
      </c>
      <c r="C89" s="13"/>
      <c r="D89" s="13"/>
      <c r="E89" s="13"/>
      <c r="F89" s="13"/>
      <c r="G89" s="13"/>
      <c r="H89" s="13"/>
      <c r="I89" s="13"/>
      <c r="J89" s="13"/>
      <c r="K89" s="11">
        <f t="shared" si="12"/>
        <v>0</v>
      </c>
      <c r="L89" s="11">
        <f t="shared" si="12"/>
        <v>0</v>
      </c>
      <c r="M89" s="51" t="e">
        <f t="shared" si="13"/>
        <v>#DIV/0!</v>
      </c>
      <c r="N89" s="51" t="e">
        <f t="shared" si="16"/>
        <v>#DIV/0!</v>
      </c>
      <c r="O89" s="51" t="e">
        <f t="shared" si="14"/>
        <v>#DIV/0!</v>
      </c>
      <c r="P89" s="49">
        <f>SUM((D70+D71+D72+D73+D74+D75+D76+D77+D78+D79+D80+D81+D82+D83+D84+D85+D86+D87+D88+D89+H70+H71+H72+H73+H74+H75+H76+H77+H78+H79+H80+H81+H82+H83+H84+H85+H86+H87+H88+H89)/(C70+C71+C72+C73+C74+C75+C76+C77+C78+C79+C80+C81+C82+C83+C84+C85+C86+C87+C88+C89+G70+G71+G72+G73+G74+G75+G76+G77+G78+G79+G80+G81+G82+G83+G84+G85+G86+G87+G88+G89))</f>
        <v>7.9743589743589745</v>
      </c>
      <c r="Q89" s="50">
        <f>SUM((L69+L70+L71+L72+L73+L74+L75+L76+L77+L78+L79+L80+L81+L82+L83+L84+L85+L86+L87+L88+L89)/(K69+K70+K71+K72+K73+K74+K75+K76+K77+K78+K79+K80+K81+K82+K83+K84+K85+K86+K87+K88+K89))</f>
        <v>7.8477186085299024</v>
      </c>
    </row>
    <row r="90" spans="1:17" ht="18" x14ac:dyDescent="0.25">
      <c r="A90" s="5"/>
      <c r="B90" s="12"/>
      <c r="C90" s="13"/>
      <c r="D90" s="13"/>
      <c r="E90" s="13"/>
      <c r="F90" s="13"/>
      <c r="G90" s="13"/>
      <c r="H90" s="13"/>
      <c r="I90" s="13"/>
      <c r="J90" s="13"/>
      <c r="K90" s="11">
        <f t="shared" si="12"/>
        <v>0</v>
      </c>
      <c r="L90" s="11">
        <f t="shared" si="12"/>
        <v>0</v>
      </c>
      <c r="M90" s="51" t="e">
        <f t="shared" si="13"/>
        <v>#DIV/0!</v>
      </c>
      <c r="N90" s="51" t="e">
        <f t="shared" si="16"/>
        <v>#DIV/0!</v>
      </c>
      <c r="O90" s="51" t="e">
        <f t="shared" si="14"/>
        <v>#DIV/0!</v>
      </c>
      <c r="P90" s="49">
        <f>SUM((D70+D71+D72+D73+D74+D75+D76+D77+D78+D79+D80+D81+D82+D83+D84+D85+D86+D87+D88+D89+D90+H70+H71+H72+H73+H74+H75+H76+H77+H78+H79+H80+H81+H82+H83+H84+H85+H86+H87+H88+H89+H90)/(C70+C71+C72+C73+C74+C75+C76+C77+C78+C79+C80+C81+C82+C83+C84+C85+C86+C87+C88+C89+C90+G70+G71+G72+G73+G74+G75+G76+G77+G78+G79+G80+G81+G82+G83+G84+G85+G86+G87+G88+G89+G90))</f>
        <v>7.9743589743589745</v>
      </c>
      <c r="Q90" s="50">
        <f>SUM((L69+L70+L71+L72+L73+L74+L75+L76+L77+L78+L79+L80+L81+L82+L83+L84+L85+L86+L87+L88+L89+L90)/(K69+K70+K71+K72+K73+K74+K75+K76+K77+K78+K79+K80+K81+K82+K83+K84+K85+K86+K87+K88+K89+K90))</f>
        <v>7.8477186085299024</v>
      </c>
    </row>
    <row r="91" spans="1:17" ht="18" x14ac:dyDescent="0.25">
      <c r="A91" s="5"/>
      <c r="B91" s="12"/>
      <c r="C91" s="13"/>
      <c r="D91" s="13"/>
      <c r="E91" s="13"/>
      <c r="F91" s="13"/>
      <c r="G91" s="13"/>
      <c r="H91" s="13"/>
      <c r="I91" s="13"/>
      <c r="J91" s="13"/>
      <c r="K91" s="11">
        <f t="shared" si="12"/>
        <v>0</v>
      </c>
      <c r="L91" s="11">
        <f t="shared" si="12"/>
        <v>0</v>
      </c>
      <c r="M91" s="51" t="e">
        <f t="shared" si="13"/>
        <v>#DIV/0!</v>
      </c>
      <c r="N91" s="51" t="e">
        <f t="shared" si="16"/>
        <v>#DIV/0!</v>
      </c>
      <c r="O91" s="51" t="e">
        <f t="shared" si="14"/>
        <v>#DIV/0!</v>
      </c>
      <c r="P91" s="49">
        <f>SUM((D70+D71+D72+D73+D74+D75+D76+D77+D78+D79+D80+D81+D82+D83+D84+D85+D86+D87+D88+D89+D90+D91+H70+H71+H72+H73+H74+H75+H76+H77+H78+H79+H80+H81+H82+H83+H84+H85+H86+H87+H88+H89+H90+H91)/(C70+C71+C72+C73+C74+C75+C76+C77+C78+C79+C80+C81+C82+C83+C84+C85+C86+C87+C88+C89+C90+C91+G70+G71+G72+G73+G74+G75+G76+G77+G78+G79+G80+G81+G82+G83+G84+G85+G86+G87+G88+G89+G90+G91))</f>
        <v>7.9743589743589745</v>
      </c>
      <c r="Q91" s="50">
        <f>SUM((L69+L70+L71+L72+L73+L74+L75+L76+L77+L78+L79+L80+L81+L82+L83+L84+L85+L86+L87+L88+L89+L90+L91)/(K69+K70+K71+K72+K73+K74+K75+K76+K77+K78+K79+K80+K81+K82+K83+K84+K85+K86+K87+K88+K89+K90+K91))</f>
        <v>7.8477186085299024</v>
      </c>
    </row>
    <row r="92" spans="1:17" ht="18" x14ac:dyDescent="0.25">
      <c r="A92" s="5"/>
      <c r="B92" s="12"/>
      <c r="C92" s="13"/>
      <c r="D92" s="13"/>
      <c r="E92" s="13"/>
      <c r="F92" s="13"/>
      <c r="G92" s="13"/>
      <c r="H92" s="13"/>
      <c r="I92" s="13"/>
      <c r="J92" s="13"/>
      <c r="K92" s="11">
        <f t="shared" si="12"/>
        <v>0</v>
      </c>
      <c r="L92" s="11">
        <f t="shared" si="12"/>
        <v>0</v>
      </c>
      <c r="M92" s="51" t="e">
        <f t="shared" si="13"/>
        <v>#DIV/0!</v>
      </c>
      <c r="N92" s="51" t="e">
        <f t="shared" si="16"/>
        <v>#DIV/0!</v>
      </c>
      <c r="O92" s="51" t="e">
        <f t="shared" si="14"/>
        <v>#DIV/0!</v>
      </c>
      <c r="P92" s="49">
        <f>SUM((D70+D71+D72+D73+D74+D75+D76+D77+D78+D79+D80+D81+D82+D83+D84+D85+D86+D87+D88+D89+D90+D91+D92+H70+H71+H72+H73+H74+H75+H76+H77+H78+H79+H80+H81+H82+H83+H84+H85+H86+H87+H88+H89+H90+H91+H92)/(C70+C71+C72+C73+C74+C75+C76+C77+C78+C79+C80+C81+C82+C83+C84+C85+C86+C87+C88+C89+C90+C91+C92+G70+G71+G72+G73+G74+G75+G76+G77+G78+G79+G80+G81+G82+G83+G84+G85+G86+G87+G88+G89+G90+G91+G92))</f>
        <v>7.9743589743589745</v>
      </c>
      <c r="Q92" s="50">
        <f>SUM((L69+L70+L71+L72+L73+L74+L75+L76+L77+L78+L79+L80+L81+L82+L83+L84+L85+L86+L87+L88+L89+L90+L91+L92)/(K69+K70+K71+K72+K73+K74+K75+K76+K77+K78+K79+K80+K81+K82+K83+K84+K85+K86+K87+K88+K89+K90+K91+K92))</f>
        <v>7.8477186085299024</v>
      </c>
    </row>
    <row r="93" spans="1:17" ht="18" x14ac:dyDescent="0.25">
      <c r="A93" s="5"/>
      <c r="B93" s="12"/>
      <c r="C93" s="13"/>
      <c r="D93" s="13"/>
      <c r="E93" s="13"/>
      <c r="F93" s="13"/>
      <c r="G93" s="13"/>
      <c r="H93" s="13"/>
      <c r="I93" s="13"/>
      <c r="J93" s="13"/>
      <c r="K93" s="11">
        <f t="shared" si="12"/>
        <v>0</v>
      </c>
      <c r="L93" s="11">
        <f t="shared" si="12"/>
        <v>0</v>
      </c>
      <c r="M93" s="51" t="e">
        <f t="shared" si="13"/>
        <v>#DIV/0!</v>
      </c>
      <c r="N93" s="51" t="e">
        <f t="shared" si="16"/>
        <v>#DIV/0!</v>
      </c>
      <c r="O93" s="51" t="e">
        <f t="shared" si="14"/>
        <v>#DIV/0!</v>
      </c>
      <c r="P93" s="49">
        <f>SUM((D70+D71+D72+D73+D74+D75+D76+D77+D78+D79+D80+D81+D82+D83+D84+D85+D86+D87+D88+D89+D90+D91+D92+D93+H70+H71+H72+H73+H74+H75+H76+H77+H78+H79+H80+H81+H82+H83+H84+H85+H86+H87+H88+H89+H90+H91+H92+H93)/(C70+C71+C72+C73+C74+C75+C76+C77+C78+C79+C80+C81+C82+C83+C84+C85+C86+C87+C88+C89+C90+C91+C92+C93+G70+G71+G72+G73+G74+G75+G76+G77+G78+G79+G80+G81+G82+G83+G84+G85+G86+G87+G88+G89+G90+G91+G92+G93))</f>
        <v>7.9743589743589745</v>
      </c>
      <c r="Q93" s="50">
        <f>SUM((L69+L70+L71+L72+L73+L74+L75+L76+L77+L78+L79+L80+L81+L82+L83+L84+L85+L86+L87+L88+L89+L90+L91+L92+L93)/(K69+K70+K71+K72+K73+K74+K75+K76+K77+K78+K79+K80+K81+K82+K83+K84+K85+K86+K87+K88+K89+K90+K91+K92+K93))</f>
        <v>7.8477186085299024</v>
      </c>
    </row>
    <row r="94" spans="1:17" ht="18" x14ac:dyDescent="0.25">
      <c r="A94" s="5"/>
      <c r="B94" s="12"/>
      <c r="C94" s="13"/>
      <c r="D94" s="13"/>
      <c r="E94" s="13"/>
      <c r="F94" s="13"/>
      <c r="G94" s="13"/>
      <c r="H94" s="13"/>
      <c r="I94" s="13"/>
      <c r="J94" s="13"/>
      <c r="K94" s="11">
        <f t="shared" si="12"/>
        <v>0</v>
      </c>
      <c r="L94" s="11">
        <f t="shared" si="12"/>
        <v>0</v>
      </c>
      <c r="M94" s="51" t="e">
        <f t="shared" si="13"/>
        <v>#DIV/0!</v>
      </c>
      <c r="N94" s="51" t="e">
        <f t="shared" si="16"/>
        <v>#DIV/0!</v>
      </c>
      <c r="O94" s="51" t="e">
        <f t="shared" si="14"/>
        <v>#DIV/0!</v>
      </c>
      <c r="P94" s="49">
        <f>SUM((D70+D71+D72+D73+D74+D75+D76+D77+D78+D79+D80+D81+D82+D83+D84+D85+D86+D87+D88+D89+D90+D91+D92+D93+D94+H70+H71+H72+H73+H74+H75+H76+H77+H78+H79+H80+H81+H82+H83+H84+H85+H86+H87+H88+H89+H90+H91+H92+H93+H94)/(C70+C71+C72+C73+C74+C75+C76+C77+C78+C79+C80+C81+C82+C83+C84+C85+C86+C87+C88+C89+C90+C91+C92+C93+C94+G70+G71+G72+G73+G74+G75+G76+G77+G78+G79+G80+G81+G82+G83+G84+G85+G86+G87+G88+G89+G90+G91+G92+G93+G94))</f>
        <v>7.9743589743589745</v>
      </c>
      <c r="Q94" s="50">
        <f>SUM((L69+L70+L71+L72+L73+L74+L75+L76+L77+L78+L79+L80+L81+L82+L83+L84+L85+L86+L87+L88+L89+L90+L91+L92+L93+L94)/(K69+K70+K71+K72+K73+K74+K75+K76+K77+K78+K79+K80+K81+K82+K83+K84+K85+K86+K87+K88+K89+K90+K91+K92+K93+K94))</f>
        <v>7.8477186085299024</v>
      </c>
    </row>
    <row r="95" spans="1:17" ht="18" x14ac:dyDescent="0.25">
      <c r="A95" s="5"/>
      <c r="B95" s="15"/>
      <c r="C95" s="13"/>
      <c r="D95" s="13"/>
      <c r="E95" s="13"/>
      <c r="F95" s="13"/>
      <c r="G95" s="13"/>
      <c r="H95" s="13"/>
      <c r="I95" s="13"/>
      <c r="J95" s="13"/>
      <c r="K95" s="11">
        <f t="shared" si="12"/>
        <v>0</v>
      </c>
      <c r="L95" s="11">
        <f t="shared" si="12"/>
        <v>0</v>
      </c>
      <c r="M95" s="51" t="e">
        <f t="shared" si="13"/>
        <v>#DIV/0!</v>
      </c>
      <c r="N95" s="51" t="e">
        <f t="shared" si="16"/>
        <v>#DIV/0!</v>
      </c>
      <c r="O95" s="51" t="e">
        <f t="shared" si="14"/>
        <v>#DIV/0!</v>
      </c>
      <c r="P95" s="49">
        <f>SUM((D70+D71+D72+D73+D74+D75+D76+D77+D78+D79+D80+D81+D82+D83+D84+D85+D86+D87+D88+D89+D90+D91+D92+D93+D94+D95+H70+H71+H72+H73+H74+H75+H76+H77+H78+H79+H80+H81+H82+H83+H84+H85+H86+H87+H88+H89+H90+H91+H92+H93+H94+H95)/(C70+C71+C72+C73+C74+C75+C76+C77+C78+C79+C80+C81+C82+C83+C84+C85+C86+C87+C88+C89+C90+C91+C92+C93+C94+C95+G70+G71+G72+G73+G74+G75+G76+G77+G78+G79+G80+G81+G82+G83+G84+G85+G86+G87+G88+G89+G90+G91+G92+G93+G94+G95))</f>
        <v>7.9743589743589745</v>
      </c>
      <c r="Q95" s="50">
        <f>SUM((L69+L70+L71+L72+L73+L74+L75+L76+L77+L78+L79+L80+L81+L82+L83+L84+L85+L86+L87+L88+L89+L90+L91+L92+L93+L94+L95)/(K69+K70+K71+K72+K73+K74+K75+K76+K77+K78+K79+K80+K81+K82+K83+K84+K85+K86+K87+K88+K89+K90+K91+K92+K93+K94+K95))</f>
        <v>7.8477186085299024</v>
      </c>
    </row>
    <row r="96" spans="1:17" ht="18" x14ac:dyDescent="0.25">
      <c r="A96" s="5"/>
      <c r="B96" s="15"/>
      <c r="C96" s="13"/>
      <c r="D96" s="13"/>
      <c r="E96" s="13"/>
      <c r="F96" s="13"/>
      <c r="G96" s="13"/>
      <c r="H96" s="13"/>
      <c r="I96" s="13"/>
      <c r="J96" s="13"/>
      <c r="K96" s="11">
        <f t="shared" si="12"/>
        <v>0</v>
      </c>
      <c r="L96" s="11">
        <f t="shared" si="12"/>
        <v>0</v>
      </c>
      <c r="M96" s="51" t="e">
        <f t="shared" si="13"/>
        <v>#DIV/0!</v>
      </c>
      <c r="N96" s="51" t="e">
        <f t="shared" si="16"/>
        <v>#DIV/0!</v>
      </c>
      <c r="O96" s="51" t="e">
        <f t="shared" si="14"/>
        <v>#DIV/0!</v>
      </c>
      <c r="P96" s="49">
        <f>SUM((D70+D71+D72+D73+D74+D75+D76+D77+D78+D79+D80+D81+D82+D83+D84+D85+D86+D87+D88+D89+D90+D91+D92+D93+D94+D95+D96+H70+H71+H72+H73+H74+H75+H76+H77+H78+H79+H80+H81+H82+H83+H84+H85+H86+H87+H88+H89+H90+H91+H92+H93+H94+H95+H96)/(C70+C71+C72+C73+C74+C75+C76+C77+C78+C79+C80+C81+C82+C83+C84+C85+C86+C87+C88+C89+C90+C91+C92+C93+C94+C95+C96+G70+G71+G72+G73+G74+G75+G76+G77+G78+G79+G80+G81+G82+G83+G84+G85+G86+G87+G88+G89+G90+G91+G92+G93+G94+G95+G96))</f>
        <v>7.9743589743589745</v>
      </c>
      <c r="Q96" s="50">
        <f>SUM((L69+L70+L71+L72+L73+L74+L75+L76+L77+L78+L79+L80+L81+L82+L83+L84+L85+L86+L87+L88+L89+L90+L91+L92+L93+L94+L95+L96)/(K69+K70+K71+K72+K73+K74+K75+K76+K77+K78+K79+K80+K81+K82+K83+K84+K85+K86+K87+K88+K89+K90+K91+K92+K93+K94+K95+K96))</f>
        <v>7.8477186085299024</v>
      </c>
    </row>
    <row r="97" spans="1:17" ht="18" x14ac:dyDescent="0.25">
      <c r="A97" s="5"/>
      <c r="B97" s="8"/>
      <c r="C97" s="14"/>
      <c r="D97" s="14"/>
      <c r="E97" s="14"/>
      <c r="F97" s="14"/>
      <c r="G97" s="14"/>
      <c r="H97" s="14"/>
      <c r="I97" s="14"/>
      <c r="J97" s="14"/>
      <c r="K97" s="8"/>
      <c r="L97" s="8"/>
      <c r="M97" s="46"/>
      <c r="N97" s="46"/>
      <c r="O97" s="46"/>
      <c r="P97" s="46"/>
      <c r="Q97" s="48"/>
    </row>
    <row r="98" spans="1:17" ht="18.75" thickBot="1" x14ac:dyDescent="0.3">
      <c r="A98" s="5"/>
      <c r="B98" s="8"/>
      <c r="C98" s="14"/>
      <c r="D98" s="14"/>
      <c r="E98" s="14"/>
      <c r="F98" s="14"/>
      <c r="G98" s="14"/>
      <c r="H98" s="14"/>
      <c r="I98" s="14"/>
      <c r="J98" s="14"/>
      <c r="K98" s="8"/>
      <c r="L98" s="8"/>
      <c r="M98" s="46"/>
      <c r="N98" s="46"/>
      <c r="O98" s="46"/>
      <c r="P98" s="46"/>
      <c r="Q98" s="48"/>
    </row>
    <row r="99" spans="1:17" ht="19.5" thickTop="1" thickBot="1" x14ac:dyDescent="0.3">
      <c r="A99" s="17" t="s">
        <v>18</v>
      </c>
      <c r="B99" s="19"/>
      <c r="C99" s="70">
        <f>Q96</f>
        <v>7.8477186085299024</v>
      </c>
      <c r="D99" s="20"/>
      <c r="E99" s="20">
        <f>COUNTA(E70:E96)</f>
        <v>0</v>
      </c>
      <c r="F99" s="20">
        <f t="shared" ref="F99:J99" si="17">COUNTA(F70:F96)</f>
        <v>2</v>
      </c>
      <c r="G99" s="20"/>
      <c r="H99" s="20"/>
      <c r="I99" s="20">
        <f t="shared" si="17"/>
        <v>0</v>
      </c>
      <c r="J99" s="20">
        <f t="shared" si="17"/>
        <v>1</v>
      </c>
      <c r="K99" s="68">
        <f>SUM(K69:K96)</f>
        <v>222.35761589403972</v>
      </c>
      <c r="L99" s="68">
        <f>SUM(L69:L96)</f>
        <v>1745</v>
      </c>
      <c r="M99" s="52"/>
      <c r="N99" s="52"/>
      <c r="O99" s="53"/>
      <c r="P99" s="53"/>
      <c r="Q99" s="48"/>
    </row>
    <row r="100" spans="1:17" ht="18" x14ac:dyDescent="0.25">
      <c r="A100" s="5"/>
      <c r="B100" s="28"/>
      <c r="C100" s="16"/>
      <c r="D100" s="16"/>
      <c r="E100" s="16"/>
      <c r="F100" s="16"/>
      <c r="G100" s="16"/>
      <c r="H100" s="16"/>
      <c r="I100" s="16"/>
      <c r="J100" s="16"/>
      <c r="K100" s="5"/>
      <c r="L100" s="5"/>
      <c r="M100" s="48"/>
      <c r="N100" s="48"/>
      <c r="O100" s="48"/>
      <c r="P100" s="48"/>
      <c r="Q100" s="48"/>
    </row>
    <row r="101" spans="1:17" ht="18" x14ac:dyDescent="0.25">
      <c r="A101" s="28" t="s">
        <v>65</v>
      </c>
      <c r="B101" s="28"/>
      <c r="C101" s="16"/>
      <c r="D101" s="16"/>
      <c r="E101" s="16"/>
      <c r="F101" s="16"/>
      <c r="G101" s="16"/>
      <c r="H101" s="16"/>
      <c r="I101" s="16"/>
      <c r="J101" s="16"/>
      <c r="K101" s="5"/>
      <c r="L101" s="5"/>
      <c r="M101" s="48"/>
      <c r="N101" s="48"/>
      <c r="O101" s="48"/>
      <c r="P101" s="48"/>
      <c r="Q101" s="48"/>
    </row>
    <row r="102" spans="1:17" ht="18" x14ac:dyDescent="0.25">
      <c r="A102" s="28"/>
      <c r="B102" s="9" t="s">
        <v>16</v>
      </c>
      <c r="C102" s="55">
        <f>SUM(D102/6.6)</f>
        <v>75.909090909090907</v>
      </c>
      <c r="D102" s="10">
        <v>501</v>
      </c>
      <c r="E102" s="10"/>
      <c r="F102" s="10"/>
      <c r="G102" s="10"/>
      <c r="H102" s="10"/>
      <c r="I102" s="10"/>
      <c r="J102" s="10"/>
      <c r="K102" s="56">
        <f>C102</f>
        <v>75.909090909090907</v>
      </c>
      <c r="L102" s="11">
        <v>501</v>
      </c>
      <c r="M102" s="49">
        <f>SUM(D102/C102)</f>
        <v>6.6000000000000005</v>
      </c>
      <c r="N102" s="46" t="e">
        <f>SUM(H102/G102)</f>
        <v>#DIV/0!</v>
      </c>
      <c r="O102" s="49">
        <f>SUM(L102/K102)</f>
        <v>6.6000000000000005</v>
      </c>
      <c r="P102" s="49">
        <f>SUM((D102+H102)/(C102+G102))</f>
        <v>6.6000000000000005</v>
      </c>
      <c r="Q102" s="50">
        <f>SUM(L102/K102)</f>
        <v>6.6000000000000005</v>
      </c>
    </row>
    <row r="103" spans="1:17" ht="18" x14ac:dyDescent="0.25">
      <c r="A103" s="28"/>
      <c r="B103" s="12">
        <v>46282</v>
      </c>
      <c r="C103" s="13">
        <v>48</v>
      </c>
      <c r="D103" s="13">
        <v>481</v>
      </c>
      <c r="E103" s="13"/>
      <c r="F103" s="13" t="s">
        <v>17</v>
      </c>
      <c r="G103" s="13">
        <v>78</v>
      </c>
      <c r="H103" s="13">
        <v>243</v>
      </c>
      <c r="I103" s="13"/>
      <c r="J103" s="13" t="s">
        <v>17</v>
      </c>
      <c r="K103" s="11">
        <f>SUM(C103+G103)</f>
        <v>126</v>
      </c>
      <c r="L103" s="11">
        <f>SUM(D103+H103)</f>
        <v>724</v>
      </c>
      <c r="M103" s="51">
        <f>SUM(D103/C103)</f>
        <v>10.020833333333334</v>
      </c>
      <c r="N103" s="51">
        <f>SUM(H103/G103)</f>
        <v>3.1153846153846154</v>
      </c>
      <c r="O103" s="51">
        <f>SUM(L103/K103)</f>
        <v>5.746031746031746</v>
      </c>
      <c r="P103" s="49">
        <f>SUM((D103+H103)/(C103+G103))</f>
        <v>5.746031746031746</v>
      </c>
      <c r="Q103" s="50">
        <f>SUM((L102+L103)/(K102+K103))</f>
        <v>6.0670868977937866</v>
      </c>
    </row>
    <row r="104" spans="1:17" ht="18" x14ac:dyDescent="0.25">
      <c r="A104" s="28"/>
      <c r="B104" s="12">
        <f>SUM(B103+7)</f>
        <v>46289</v>
      </c>
      <c r="C104" s="13">
        <v>24</v>
      </c>
      <c r="D104" s="13">
        <v>227</v>
      </c>
      <c r="E104" s="13"/>
      <c r="F104" s="13" t="s">
        <v>17</v>
      </c>
      <c r="G104" s="13"/>
      <c r="H104" s="13"/>
      <c r="I104" s="13"/>
      <c r="J104" s="13"/>
      <c r="K104" s="11">
        <f t="shared" ref="K104:L129" si="18">SUM(C104+G104)</f>
        <v>24</v>
      </c>
      <c r="L104" s="11">
        <f t="shared" si="18"/>
        <v>227</v>
      </c>
      <c r="M104" s="49">
        <f t="shared" ref="M104:M129" si="19">SUM(D104/C104)</f>
        <v>9.4583333333333339</v>
      </c>
      <c r="N104" s="51" t="e">
        <f>SUM(H104/G104)</f>
        <v>#DIV/0!</v>
      </c>
      <c r="O104" s="49">
        <f t="shared" ref="O104:O129" si="20">SUM(L104/K104)</f>
        <v>9.4583333333333339</v>
      </c>
      <c r="P104" s="49">
        <f>SUM((D103+D104+H103+H104)/(C103+C104+G103+G104))</f>
        <v>6.34</v>
      </c>
      <c r="Q104" s="50">
        <f>SUM((L102+L103+L104)/(K102+K103+K104))</f>
        <v>6.4273641851106644</v>
      </c>
    </row>
    <row r="105" spans="1:17" ht="18" x14ac:dyDescent="0.25">
      <c r="A105" s="28"/>
      <c r="B105" s="12">
        <f t="shared" ref="B105:B120" si="21">SUM(B104+7)</f>
        <v>46296</v>
      </c>
      <c r="C105" s="13">
        <v>72</v>
      </c>
      <c r="D105" s="13">
        <v>501</v>
      </c>
      <c r="E105" s="13" t="s">
        <v>17</v>
      </c>
      <c r="F105" s="13"/>
      <c r="G105" s="13">
        <v>54</v>
      </c>
      <c r="H105" s="13">
        <v>234</v>
      </c>
      <c r="I105" s="13"/>
      <c r="J105" s="13" t="s">
        <v>17</v>
      </c>
      <c r="K105" s="11">
        <f t="shared" si="18"/>
        <v>126</v>
      </c>
      <c r="L105" s="11">
        <f t="shared" si="18"/>
        <v>735</v>
      </c>
      <c r="M105" s="51">
        <f t="shared" si="19"/>
        <v>6.958333333333333</v>
      </c>
      <c r="N105" s="51">
        <f t="shared" ref="N105:N129" si="22">SUM(H105/G105)</f>
        <v>4.333333333333333</v>
      </c>
      <c r="O105" s="51">
        <f t="shared" si="20"/>
        <v>5.833333333333333</v>
      </c>
      <c r="P105" s="49">
        <f>SUM((D103+D104+D105+H103+H104+H105)/(C103+C104+C105+G103+G104+G105))</f>
        <v>6.1086956521739131</v>
      </c>
      <c r="Q105" s="50">
        <f>SUM((L102+L103+L104+L105)/(K102+K103+K104+K105))</f>
        <v>6.2146732110565752</v>
      </c>
    </row>
    <row r="106" spans="1:17" ht="18" x14ac:dyDescent="0.25">
      <c r="A106" s="28"/>
      <c r="B106" s="12">
        <f t="shared" si="21"/>
        <v>46303</v>
      </c>
      <c r="C106" s="13">
        <v>30</v>
      </c>
      <c r="D106" s="13">
        <v>327</v>
      </c>
      <c r="E106" s="13"/>
      <c r="F106" s="13" t="s">
        <v>17</v>
      </c>
      <c r="G106" s="13"/>
      <c r="H106" s="13"/>
      <c r="I106" s="13"/>
      <c r="J106" s="13"/>
      <c r="K106" s="11">
        <f t="shared" si="18"/>
        <v>30</v>
      </c>
      <c r="L106" s="11">
        <f t="shared" si="18"/>
        <v>327</v>
      </c>
      <c r="M106" s="51">
        <f t="shared" si="19"/>
        <v>10.9</v>
      </c>
      <c r="N106" s="51" t="e">
        <f t="shared" si="22"/>
        <v>#DIV/0!</v>
      </c>
      <c r="O106" s="51">
        <f t="shared" si="20"/>
        <v>10.9</v>
      </c>
      <c r="P106" s="49">
        <f>SUM((D103+D104+D105+D106+H103+H104+H105+H106)/(C103+C104+C105+C106+G103+G104+G105+G106))</f>
        <v>6.5784313725490193</v>
      </c>
      <c r="Q106" s="50">
        <f>SUM((L102+L103+L104+L105+L106)/(K102+K103+K104+K105+K106))</f>
        <v>6.5827184003808625</v>
      </c>
    </row>
    <row r="107" spans="1:17" ht="18" x14ac:dyDescent="0.25">
      <c r="A107" s="28"/>
      <c r="B107" s="12">
        <f t="shared" si="21"/>
        <v>46310</v>
      </c>
      <c r="C107" s="13">
        <v>51</v>
      </c>
      <c r="D107" s="13">
        <v>501</v>
      </c>
      <c r="E107" s="13" t="s">
        <v>17</v>
      </c>
      <c r="F107" s="13"/>
      <c r="G107" s="13">
        <v>99</v>
      </c>
      <c r="H107" s="13">
        <v>299</v>
      </c>
      <c r="I107" s="13"/>
      <c r="J107" s="13" t="s">
        <v>17</v>
      </c>
      <c r="K107" s="11">
        <f t="shared" si="18"/>
        <v>150</v>
      </c>
      <c r="L107" s="11">
        <f t="shared" si="18"/>
        <v>800</v>
      </c>
      <c r="M107" s="51">
        <f t="shared" si="19"/>
        <v>9.8235294117647065</v>
      </c>
      <c r="N107" s="51">
        <f t="shared" si="22"/>
        <v>3.0202020202020203</v>
      </c>
      <c r="O107" s="51">
        <f t="shared" si="20"/>
        <v>5.333333333333333</v>
      </c>
      <c r="P107" s="49">
        <f>SUM((D103+D104+D105+D106+D107+H103+H104+H105+H106+H107)/(C103+C104+C105+C106+C107+G103+G104+G105+G106+G107))</f>
        <v>6.1688596491228074</v>
      </c>
      <c r="Q107" s="50">
        <f>SUM((L102+L103+L104+L105+L106+L107)/(K102+K103+K104+K105+K106+K107))</f>
        <v>6.2303879678687411</v>
      </c>
    </row>
    <row r="108" spans="1:17" ht="18" x14ac:dyDescent="0.25">
      <c r="A108" s="28"/>
      <c r="B108" s="12">
        <f t="shared" si="21"/>
        <v>46317</v>
      </c>
      <c r="C108" s="13"/>
      <c r="D108" s="13"/>
      <c r="E108" s="13"/>
      <c r="F108" s="13"/>
      <c r="G108" s="13"/>
      <c r="H108" s="13"/>
      <c r="I108" s="13"/>
      <c r="J108" s="13"/>
      <c r="K108" s="11">
        <f t="shared" si="18"/>
        <v>0</v>
      </c>
      <c r="L108" s="11">
        <f t="shared" si="18"/>
        <v>0</v>
      </c>
      <c r="M108" s="51" t="e">
        <f t="shared" si="19"/>
        <v>#DIV/0!</v>
      </c>
      <c r="N108" s="51" t="e">
        <f t="shared" si="22"/>
        <v>#DIV/0!</v>
      </c>
      <c r="O108" s="51" t="e">
        <f t="shared" si="20"/>
        <v>#DIV/0!</v>
      </c>
      <c r="P108" s="49">
        <f>SUM((D103+D104+D105+D106+D107+D108+H103+H104+H105+H106+H107+H108)/(C103+C104+C105+C106+C107+C108+G103+G104+G105+G106+G107+G108))</f>
        <v>6.1688596491228074</v>
      </c>
      <c r="Q108" s="50">
        <f>SUM((L102+L103+L104+L105+L106+L107+L108)/(K102+K103+K104+K105+K106+K107+K108))</f>
        <v>6.2303879678687411</v>
      </c>
    </row>
    <row r="109" spans="1:17" ht="18" x14ac:dyDescent="0.25">
      <c r="A109" s="28"/>
      <c r="B109" s="12">
        <f t="shared" si="21"/>
        <v>46324</v>
      </c>
      <c r="C109" s="13"/>
      <c r="D109" s="13"/>
      <c r="E109" s="13"/>
      <c r="F109" s="13"/>
      <c r="G109" s="13"/>
      <c r="H109" s="13"/>
      <c r="I109" s="13"/>
      <c r="J109" s="13"/>
      <c r="K109" s="11">
        <f t="shared" si="18"/>
        <v>0</v>
      </c>
      <c r="L109" s="11">
        <f t="shared" si="18"/>
        <v>0</v>
      </c>
      <c r="M109" s="51" t="e">
        <f t="shared" si="19"/>
        <v>#DIV/0!</v>
      </c>
      <c r="N109" s="51" t="e">
        <f t="shared" si="22"/>
        <v>#DIV/0!</v>
      </c>
      <c r="O109" s="51" t="e">
        <f t="shared" si="20"/>
        <v>#DIV/0!</v>
      </c>
      <c r="P109" s="49">
        <f>SUM((D103+D104+D105+D106+D107+D108+D109+H103+H104+H105+H106+H107+H108+H109)/(C103+C104+C105+C106+C107+C108+C109+G103+G104+G105+G106+G107+G108+G109))</f>
        <v>6.1688596491228074</v>
      </c>
      <c r="Q109" s="50">
        <f>SUM((L102+L103+L104+L105+L106+L107+L108+L109)/(K102+K103+K104+K105+K106+K107+K108+K109))</f>
        <v>6.2303879678687411</v>
      </c>
    </row>
    <row r="110" spans="1:17" ht="18" x14ac:dyDescent="0.25">
      <c r="A110" s="28"/>
      <c r="B110" s="12">
        <f t="shared" si="21"/>
        <v>46331</v>
      </c>
      <c r="C110" s="13"/>
      <c r="D110" s="13"/>
      <c r="E110" s="13"/>
      <c r="F110" s="13"/>
      <c r="G110" s="13"/>
      <c r="H110" s="13"/>
      <c r="I110" s="13"/>
      <c r="J110" s="13"/>
      <c r="K110" s="11">
        <f t="shared" si="18"/>
        <v>0</v>
      </c>
      <c r="L110" s="11">
        <f t="shared" si="18"/>
        <v>0</v>
      </c>
      <c r="M110" s="51" t="e">
        <f t="shared" si="19"/>
        <v>#DIV/0!</v>
      </c>
      <c r="N110" s="51" t="e">
        <f t="shared" si="22"/>
        <v>#DIV/0!</v>
      </c>
      <c r="O110" s="51" t="e">
        <f t="shared" si="20"/>
        <v>#DIV/0!</v>
      </c>
      <c r="P110" s="49">
        <f>SUM((D103+D104+D105+D106+D107+D108+D109+D110+H103+H104+H105+H106+H107+H108+H109+H110)/(C103+C104+C105+C106+C107+C108+C109+C110+G103+G104+G105+G106+G107+G108+G109+G110))</f>
        <v>6.1688596491228074</v>
      </c>
      <c r="Q110" s="50">
        <f>SUM((L102+L103+L104+L105+L106+L107+L108+L109+L110)/(K102+K103+K104+K105+K106+K107+K108+K109+K110))</f>
        <v>6.2303879678687411</v>
      </c>
    </row>
    <row r="111" spans="1:17" ht="18" x14ac:dyDescent="0.25">
      <c r="A111" s="28"/>
      <c r="B111" s="12">
        <f t="shared" si="21"/>
        <v>46338</v>
      </c>
      <c r="C111" s="13"/>
      <c r="D111" s="13"/>
      <c r="E111" s="13"/>
      <c r="F111" s="13"/>
      <c r="G111" s="13"/>
      <c r="H111" s="13"/>
      <c r="I111" s="13"/>
      <c r="J111" s="13"/>
      <c r="K111" s="11">
        <f t="shared" si="18"/>
        <v>0</v>
      </c>
      <c r="L111" s="11">
        <f t="shared" si="18"/>
        <v>0</v>
      </c>
      <c r="M111" s="51" t="e">
        <f t="shared" si="19"/>
        <v>#DIV/0!</v>
      </c>
      <c r="N111" s="51" t="e">
        <f t="shared" si="22"/>
        <v>#DIV/0!</v>
      </c>
      <c r="O111" s="51" t="e">
        <f t="shared" si="20"/>
        <v>#DIV/0!</v>
      </c>
      <c r="P111" s="49">
        <f>SUM((D103+D104+D105+D106+D107+D108+D109+D110+D111+H103+H104+H105+H106+H107+H108+H109+H110+H111)/(C103+C104+C105+C106+C107+C108+C109+C110+C111+G103+G104+G105+G106+G107+G108+G109+G110+G111))</f>
        <v>6.1688596491228074</v>
      </c>
      <c r="Q111" s="50">
        <f>SUM((L102+L103+L104+L105+L106+L107+L108+L109+L110+L111)/(K102+K103+K104+K105+K106+K107+K108+K109+K110+K111))</f>
        <v>6.2303879678687411</v>
      </c>
    </row>
    <row r="112" spans="1:17" ht="18" x14ac:dyDescent="0.25">
      <c r="A112" s="28"/>
      <c r="B112" s="12">
        <f t="shared" si="21"/>
        <v>46345</v>
      </c>
      <c r="C112" s="13"/>
      <c r="D112" s="13"/>
      <c r="E112" s="13"/>
      <c r="F112" s="13"/>
      <c r="G112" s="13"/>
      <c r="H112" s="13"/>
      <c r="I112" s="13"/>
      <c r="J112" s="13"/>
      <c r="K112" s="11">
        <f t="shared" si="18"/>
        <v>0</v>
      </c>
      <c r="L112" s="11">
        <f t="shared" si="18"/>
        <v>0</v>
      </c>
      <c r="M112" s="51" t="e">
        <f t="shared" si="19"/>
        <v>#DIV/0!</v>
      </c>
      <c r="N112" s="51" t="e">
        <f t="shared" si="22"/>
        <v>#DIV/0!</v>
      </c>
      <c r="O112" s="51" t="e">
        <f t="shared" si="20"/>
        <v>#DIV/0!</v>
      </c>
      <c r="P112" s="49">
        <f>SUM((D103+D104+D105+D106+D107+D108+D109+D110+D111+D112+H103+H104+H105+H106+H107+H108+H109+H110+H111+H112)/(C103+C104+C105+C106+C107+C108+C109+C110+C111+C112+G103+G104+G105+G106+G107+G108+G109+G110+G111+G112))</f>
        <v>6.1688596491228074</v>
      </c>
      <c r="Q112" s="50">
        <f>SUM((L102+L103+L104+L105+L106+L107+L108+L109+L110+L111+L112)/(K102+K103+K104+K105+K106+K107+K108+K109+K110+K111+K112))</f>
        <v>6.2303879678687411</v>
      </c>
    </row>
    <row r="113" spans="1:17" ht="18" x14ac:dyDescent="0.25">
      <c r="A113" s="28"/>
      <c r="B113" s="12">
        <f t="shared" si="21"/>
        <v>46352</v>
      </c>
      <c r="C113" s="13"/>
      <c r="D113" s="13"/>
      <c r="E113" s="13"/>
      <c r="F113" s="13"/>
      <c r="G113" s="13"/>
      <c r="H113" s="13"/>
      <c r="I113" s="13"/>
      <c r="J113" s="13"/>
      <c r="K113" s="11">
        <f t="shared" si="18"/>
        <v>0</v>
      </c>
      <c r="L113" s="11">
        <f t="shared" si="18"/>
        <v>0</v>
      </c>
      <c r="M113" s="51" t="e">
        <f t="shared" si="19"/>
        <v>#DIV/0!</v>
      </c>
      <c r="N113" s="51" t="e">
        <f t="shared" si="22"/>
        <v>#DIV/0!</v>
      </c>
      <c r="O113" s="51" t="e">
        <f t="shared" si="20"/>
        <v>#DIV/0!</v>
      </c>
      <c r="P113" s="49">
        <f>SUM((D103+D104+D105+D106+D107+D108+D109+D110+D111+D112+D113+H103+H104+H105+H106+H107+H108+H109+H110+H111+H112+H113)/(C103+C104+C105+C106+C107+C108+C109+C110+C111+C112+C113+G103+G104+G105+G106+G107+G108+G109+G110+G111+G112+G113))</f>
        <v>6.1688596491228074</v>
      </c>
      <c r="Q113" s="50">
        <f>SUM((L102+L103+L104+L105+L106+L107+L108+L109+L110+L111+L112+L113)/(K102+K103+K104+K105+K106+K107+K108+K109+K110+K111+K112+K113))</f>
        <v>6.2303879678687411</v>
      </c>
    </row>
    <row r="114" spans="1:17" ht="18" x14ac:dyDescent="0.25">
      <c r="A114" s="28"/>
      <c r="B114" s="12">
        <f t="shared" si="21"/>
        <v>46359</v>
      </c>
      <c r="C114" s="13"/>
      <c r="D114" s="13"/>
      <c r="E114" s="13"/>
      <c r="F114" s="13"/>
      <c r="G114" s="13"/>
      <c r="H114" s="13"/>
      <c r="I114" s="13"/>
      <c r="J114" s="13"/>
      <c r="K114" s="11">
        <f t="shared" si="18"/>
        <v>0</v>
      </c>
      <c r="L114" s="11">
        <f t="shared" si="18"/>
        <v>0</v>
      </c>
      <c r="M114" s="51" t="e">
        <f t="shared" si="19"/>
        <v>#DIV/0!</v>
      </c>
      <c r="N114" s="51" t="e">
        <f t="shared" si="22"/>
        <v>#DIV/0!</v>
      </c>
      <c r="O114" s="51" t="e">
        <f t="shared" si="20"/>
        <v>#DIV/0!</v>
      </c>
      <c r="P114" s="49">
        <f>SUM((D103+D104+D105+D106+D107+D108+D109+D110+D111+D112+D113+D114+H103+H104+H105+H106+H107+H108+H109+H110+H111+H112+H113+H114)/(C103+C104+C105+C106+C107+C108+C109+C110+C111+C112+C113+C114+G103+G104+G105+G106+G107+G108+G109+G110+G111+G112+G113+G114))</f>
        <v>6.1688596491228074</v>
      </c>
      <c r="Q114" s="50">
        <f>SUM((L102+L103+L104+L105+L106+L107+L108+L109+L110+L111+L112+L113+L114)/(K102+K103+K104+K105+K106+K107+K108+K109+K110+K111+K112+K113+K114))</f>
        <v>6.2303879678687411</v>
      </c>
    </row>
    <row r="115" spans="1:17" ht="18" x14ac:dyDescent="0.25">
      <c r="A115" s="28"/>
      <c r="B115" s="12">
        <f t="shared" si="21"/>
        <v>46366</v>
      </c>
      <c r="C115" s="13"/>
      <c r="D115" s="13"/>
      <c r="E115" s="13"/>
      <c r="F115" s="13"/>
      <c r="G115" s="13"/>
      <c r="H115" s="13"/>
      <c r="I115" s="13"/>
      <c r="J115" s="13"/>
      <c r="K115" s="11">
        <f t="shared" si="18"/>
        <v>0</v>
      </c>
      <c r="L115" s="11">
        <f t="shared" si="18"/>
        <v>0</v>
      </c>
      <c r="M115" s="51" t="e">
        <f t="shared" si="19"/>
        <v>#DIV/0!</v>
      </c>
      <c r="N115" s="51" t="e">
        <f t="shared" si="22"/>
        <v>#DIV/0!</v>
      </c>
      <c r="O115" s="51" t="e">
        <f t="shared" si="20"/>
        <v>#DIV/0!</v>
      </c>
      <c r="P115" s="49">
        <f>SUM((D103+D104+D105+D106+D107+D108+D109+D110+D111+D112+D113+D114+D115+H103+H104+H105+H106+H107+H108+H109+H110+H111+H112+H113+H114+H115)/(C103+C104+C105+C106+C107+C108+C109+C110+C111+C112+C113+C114+C115+G103+G104+G105+G106+G107+G108+G109+G110+G111+G112+G113+G114+G115))</f>
        <v>6.1688596491228074</v>
      </c>
      <c r="Q115" s="50">
        <f>SUM((L102+L103+L104+L105+L106+L107+L108+L109+L110+L111+L112+L113+L114+L115)/(K102+K103+K104+K105+K106+K107+K108+K109+K110+K111+K112+K113+K114+K115))</f>
        <v>6.2303879678687411</v>
      </c>
    </row>
    <row r="116" spans="1:17" ht="18" x14ac:dyDescent="0.25">
      <c r="A116" s="28"/>
      <c r="B116" s="12">
        <f t="shared" si="21"/>
        <v>46373</v>
      </c>
      <c r="C116" s="13"/>
      <c r="D116" s="13"/>
      <c r="E116" s="13"/>
      <c r="F116" s="13"/>
      <c r="G116" s="13"/>
      <c r="H116" s="13"/>
      <c r="I116" s="13"/>
      <c r="J116" s="13"/>
      <c r="K116" s="11">
        <f t="shared" si="18"/>
        <v>0</v>
      </c>
      <c r="L116" s="11">
        <f t="shared" si="18"/>
        <v>0</v>
      </c>
      <c r="M116" s="51" t="e">
        <f t="shared" si="19"/>
        <v>#DIV/0!</v>
      </c>
      <c r="N116" s="51" t="e">
        <f t="shared" si="22"/>
        <v>#DIV/0!</v>
      </c>
      <c r="O116" s="51" t="e">
        <f t="shared" si="20"/>
        <v>#DIV/0!</v>
      </c>
      <c r="P116" s="49">
        <f>SUM((D103+D104+D105+D106+D107+D108+D109+D110+D111+D112+D113+D114+D115+D116+H103+H104+H105+H106+H107+H108+H109+H110+H111+H112+H113+H114+H115+H116)/(C103+C104+C105+C106+C107+C108+C109+C110+C111+C112+C113+C114+C115+C116+G103+G104+G105+G106+G107+G108+G109+G110+G111+G112+G113+G114+G115+G116))</f>
        <v>6.1688596491228074</v>
      </c>
      <c r="Q116" s="50">
        <f>SUM((L102+L103+L104+L105+L106+L107+L108+L109+L110+L111+L112+L113+L114+L115+L116)/(K102+K103+K104+K105+K106+K107+K108+K109+K110+K111+K112+K113+K114+K115+K116))</f>
        <v>6.2303879678687411</v>
      </c>
    </row>
    <row r="117" spans="1:17" ht="18" x14ac:dyDescent="0.25">
      <c r="A117" s="28"/>
      <c r="B117" s="12">
        <f t="shared" si="21"/>
        <v>46380</v>
      </c>
      <c r="C117" s="13"/>
      <c r="D117" s="13"/>
      <c r="E117" s="13"/>
      <c r="F117" s="13"/>
      <c r="G117" s="13"/>
      <c r="H117" s="13"/>
      <c r="I117" s="13"/>
      <c r="J117" s="13"/>
      <c r="K117" s="11">
        <f t="shared" si="18"/>
        <v>0</v>
      </c>
      <c r="L117" s="11">
        <f t="shared" si="18"/>
        <v>0</v>
      </c>
      <c r="M117" s="51" t="e">
        <f t="shared" si="19"/>
        <v>#DIV/0!</v>
      </c>
      <c r="N117" s="51" t="e">
        <f t="shared" si="22"/>
        <v>#DIV/0!</v>
      </c>
      <c r="O117" s="51" t="e">
        <f t="shared" si="20"/>
        <v>#DIV/0!</v>
      </c>
      <c r="P117" s="49">
        <f>SUM((D103+D104+D105+D106+D107+D108+D109+D110+D111+D112+D113+D114+D115+D116+D117+H103+H104+H105+H106+H107+H108+H109+H110+H111+H112+H113+H114+H115+H116+H117)/(C103+C104+C105+C106+C107+C108+C109+C110+C111+C112+C113+C114+C115+C116+C117+G103+G104+G105+G106+G107+G108+G109+G110+G111+G112+G113+G114+G115+G116+G117))</f>
        <v>6.1688596491228074</v>
      </c>
      <c r="Q117" s="50">
        <f>SUM((L102+L103+L104+L105+L106+L107+L108+L109+L110+L111+L112+L113+L114+L115+L116+L117)/(K102+K103+K104+K105+K106+K107+K108+K109+K110+K111+K112+K113+K114+K115+K116+K117))</f>
        <v>6.2303879678687411</v>
      </c>
    </row>
    <row r="118" spans="1:17" ht="18" x14ac:dyDescent="0.25">
      <c r="A118" s="28"/>
      <c r="B118" s="12">
        <f t="shared" si="21"/>
        <v>46387</v>
      </c>
      <c r="C118" s="13"/>
      <c r="D118" s="13"/>
      <c r="E118" s="13"/>
      <c r="F118" s="13"/>
      <c r="G118" s="13"/>
      <c r="H118" s="13"/>
      <c r="I118" s="13"/>
      <c r="J118" s="13"/>
      <c r="K118" s="11">
        <f t="shared" si="18"/>
        <v>0</v>
      </c>
      <c r="L118" s="11">
        <f t="shared" si="18"/>
        <v>0</v>
      </c>
      <c r="M118" s="51" t="e">
        <f t="shared" si="19"/>
        <v>#DIV/0!</v>
      </c>
      <c r="N118" s="51" t="e">
        <f t="shared" si="22"/>
        <v>#DIV/0!</v>
      </c>
      <c r="O118" s="51" t="e">
        <f t="shared" si="20"/>
        <v>#DIV/0!</v>
      </c>
      <c r="P118" s="49">
        <f>SUM((D103+D104+D105+D106+D107+D108+D109+D110+D111+D112+D113+D114+D115+D116+D117+D118+H103+H104+H105+H106+H107+H108+H109+H110+H111+H112+H113+H114+H115+H116+H117+H118)/(C103+C104+C105+C106+C107+C108+C109+C110+C111+C112+C113+C114+C115+C116+C117+C118+G103+G104+G105+G106+G107+G108+G109+G110+G111+G112+G113+G114+G115+G116+G117+G118))</f>
        <v>6.1688596491228074</v>
      </c>
      <c r="Q118" s="50">
        <f>SUM((L102+L103+L104+L105+L106+L107+L108+L109+L110+L111+L112+L113+L114+L115+L116+L117+L118)/(K102+K103+K104+K105+K106+K107+K108+K109+K110+K111+K112+K113+K114+K115+K116+K117+K118))</f>
        <v>6.2303879678687411</v>
      </c>
    </row>
    <row r="119" spans="1:17" ht="18" x14ac:dyDescent="0.25">
      <c r="A119" s="28"/>
      <c r="B119" s="12">
        <f t="shared" si="21"/>
        <v>46394</v>
      </c>
      <c r="C119" s="13"/>
      <c r="D119" s="13"/>
      <c r="E119" s="13"/>
      <c r="F119" s="13"/>
      <c r="G119" s="13"/>
      <c r="H119" s="13"/>
      <c r="I119" s="13"/>
      <c r="J119" s="13"/>
      <c r="K119" s="11">
        <f t="shared" si="18"/>
        <v>0</v>
      </c>
      <c r="L119" s="11">
        <f t="shared" si="18"/>
        <v>0</v>
      </c>
      <c r="M119" s="51" t="e">
        <f t="shared" si="19"/>
        <v>#DIV/0!</v>
      </c>
      <c r="N119" s="51" t="e">
        <f t="shared" si="22"/>
        <v>#DIV/0!</v>
      </c>
      <c r="O119" s="51" t="e">
        <f t="shared" si="20"/>
        <v>#DIV/0!</v>
      </c>
      <c r="P119" s="49">
        <f>SUM((D103+D104+D105+D106+D107+D108+D109+D110+D111+D112+D113+D114+D115+D116+D117+D118+D119+H103+H104+H105+H106+H107+H108+H109+H110+H111+H112+H113+H114+H115+H116+H117+H118+H119)/(C103+C104+C105+C106+C107+C108+C109+C110+C111+C112+C113+C114+C115+C116+C117+C118+C119+G103+G104+G105+G106+G107+G108+G109+G110+G111+G112+G113+G114+G115+G116+G117+G118+G119))</f>
        <v>6.1688596491228074</v>
      </c>
      <c r="Q119" s="50">
        <f>SUM((L102+L103+L104+L105+L106+L107+L108+L109+L110+L111+L112+L113+L114+L115+L116+L117+L118+L119)/(K102+K103+K104+K105+K106+K107+K108+K109+K110+K111+K112+K113+K114+K115+K116+K117+K118+K119))</f>
        <v>6.2303879678687411</v>
      </c>
    </row>
    <row r="120" spans="1:17" ht="18" x14ac:dyDescent="0.25">
      <c r="A120" s="28"/>
      <c r="B120" s="12">
        <f t="shared" si="21"/>
        <v>46401</v>
      </c>
      <c r="C120" s="13"/>
      <c r="D120" s="13"/>
      <c r="E120" s="13"/>
      <c r="F120" s="13"/>
      <c r="G120" s="13"/>
      <c r="H120" s="13"/>
      <c r="I120" s="13"/>
      <c r="J120" s="13"/>
      <c r="K120" s="11">
        <f t="shared" si="18"/>
        <v>0</v>
      </c>
      <c r="L120" s="11">
        <f t="shared" si="18"/>
        <v>0</v>
      </c>
      <c r="M120" s="51" t="e">
        <f t="shared" si="19"/>
        <v>#DIV/0!</v>
      </c>
      <c r="N120" s="51" t="e">
        <f t="shared" si="22"/>
        <v>#DIV/0!</v>
      </c>
      <c r="O120" s="51" t="e">
        <f t="shared" si="20"/>
        <v>#DIV/0!</v>
      </c>
      <c r="P120" s="49">
        <f>SUM((D103+D104+D105+D106+D107+D108+D109+D110+D111+D112+D113+D114+D115+D116+D117+D118+D119+D120+H103+H104+H105+H106+H107+H108+H109+H110+H111+H112+H113+H114+H115+H116+H117+H118+H119+H120)/(C103+C104+C105+C106+C107+C108+C109+C110+C111+C112+C113+C114+C115+C116+C117+C118+C119+C120+G103+G104+G105+G106+G107+G108+G109+G110+G111+G112+G113+G114+G115+G116+G117+G118+G119+G120))</f>
        <v>6.1688596491228074</v>
      </c>
      <c r="Q120" s="50">
        <f>SUM((L102+L103+L104+L105+L106+L107+L108+L109+L110+L111+L112+L113+L114+L115+L116+L117+L118+L119+L120)/(K102+K103+K104+K105+K106+K107+K108+K109+K110+K111+K112+K113+K114+K115+K116+K117+K118+K119+K120))</f>
        <v>6.2303879678687411</v>
      </c>
    </row>
    <row r="121" spans="1:17" ht="18" x14ac:dyDescent="0.25">
      <c r="A121" s="28"/>
      <c r="B121" s="12">
        <f>SUM(B120+7)</f>
        <v>46408</v>
      </c>
      <c r="C121" s="13"/>
      <c r="D121" s="13"/>
      <c r="E121" s="13"/>
      <c r="F121" s="13"/>
      <c r="G121" s="13"/>
      <c r="H121" s="13"/>
      <c r="I121" s="13"/>
      <c r="J121" s="13"/>
      <c r="K121" s="11">
        <f t="shared" si="18"/>
        <v>0</v>
      </c>
      <c r="L121" s="11">
        <f t="shared" si="18"/>
        <v>0</v>
      </c>
      <c r="M121" s="51" t="e">
        <f t="shared" si="19"/>
        <v>#DIV/0!</v>
      </c>
      <c r="N121" s="51" t="e">
        <f t="shared" si="22"/>
        <v>#DIV/0!</v>
      </c>
      <c r="O121" s="51" t="e">
        <f t="shared" si="20"/>
        <v>#DIV/0!</v>
      </c>
      <c r="P121" s="49">
        <f>SUM((D103+D104+D105+D106+D107+D108+D109+D110+D111+D112+D113+D114+D115+D116+D117+D118+D119+D120+D121+H103+H104+H105+H106+H107+H108+H109+H110+H111+H112+H113+H114+H115+H116+H117+H118+H119+H120+H121)/(C103+C104+C105+C106+C107+C108+C109+C110+C111+C112+C113+C114+C115+C116+C117+C118+C119+C120+C121+G103+G104+G105+G106+G107+G108+G109+G110+G111+G112+G113+G114+G115+G116+G117+G118+G119+G120+G121))</f>
        <v>6.1688596491228074</v>
      </c>
      <c r="Q121" s="50">
        <f>SUM((L102+L103+L104+L105+L106+L107+L108+L109+L110+L111+L112+L113+L114+L115+L116+L117+L118+L119+L120+L121)/(K102+K103+K104+K105+K106+K107+K108+K109+K110+K111+K112+K113+K114+K115+K116+K117+K118+K119+K120+K121))</f>
        <v>6.2303879678687411</v>
      </c>
    </row>
    <row r="122" spans="1:17" ht="18" x14ac:dyDescent="0.25">
      <c r="A122" s="28"/>
      <c r="B122" s="12">
        <f>SUM(B121+7)</f>
        <v>46415</v>
      </c>
      <c r="C122" s="13"/>
      <c r="D122" s="13"/>
      <c r="E122" s="13"/>
      <c r="F122" s="13"/>
      <c r="G122" s="13"/>
      <c r="H122" s="13"/>
      <c r="I122" s="13"/>
      <c r="J122" s="13"/>
      <c r="K122" s="11">
        <f t="shared" si="18"/>
        <v>0</v>
      </c>
      <c r="L122" s="11">
        <f t="shared" si="18"/>
        <v>0</v>
      </c>
      <c r="M122" s="51" t="e">
        <f t="shared" si="19"/>
        <v>#DIV/0!</v>
      </c>
      <c r="N122" s="51" t="e">
        <f t="shared" si="22"/>
        <v>#DIV/0!</v>
      </c>
      <c r="O122" s="51" t="e">
        <f t="shared" si="20"/>
        <v>#DIV/0!</v>
      </c>
      <c r="P122" s="49">
        <f>SUM((D103+D104+D105+D106+D107+D108+D109+D110+D111+D112+D113+D114+D115+D116+D117+D118+D119+D120+D121+D122+H103+H104+H105+H106+H107+H108+H109+H110+H111+H112+H113+H114+H115+H116+H117+H118+H119+H120+H121+H122)/(C103+C104+C105+C106+C107+C108+C109+C110+C111+C112+C113+C114+C115+C116+C117+C118+C119+C120+C121+C122+G103+G104+G105+G106+G107+G108+G109+G110+G111+G112+G113+G114+G115+G116+G117+G118+G119+G120+G121+G122))</f>
        <v>6.1688596491228074</v>
      </c>
      <c r="Q122" s="50">
        <f>SUM((L102+L103+L104+L105+L106+L107+L108+L109+L110+L111+L112+L113+L114+L115+L116+L117+L118+L119+L120+L121+L122)/(K102+K103+K104+K105+K106+K107+K108+K109+K110+K111+K112+K113+K114+K115+K116+K117+K118+K119+K120+K121+K122))</f>
        <v>6.2303879678687411</v>
      </c>
    </row>
    <row r="123" spans="1:17" ht="18" x14ac:dyDescent="0.25">
      <c r="A123" s="28"/>
      <c r="B123" s="12"/>
      <c r="C123" s="13"/>
      <c r="D123" s="13"/>
      <c r="E123" s="13"/>
      <c r="F123" s="13"/>
      <c r="G123" s="13"/>
      <c r="H123" s="13"/>
      <c r="I123" s="13"/>
      <c r="J123" s="13"/>
      <c r="K123" s="11">
        <f t="shared" si="18"/>
        <v>0</v>
      </c>
      <c r="L123" s="11">
        <f t="shared" si="18"/>
        <v>0</v>
      </c>
      <c r="M123" s="51" t="e">
        <f t="shared" si="19"/>
        <v>#DIV/0!</v>
      </c>
      <c r="N123" s="51" t="e">
        <f t="shared" si="22"/>
        <v>#DIV/0!</v>
      </c>
      <c r="O123" s="51" t="e">
        <f t="shared" si="20"/>
        <v>#DIV/0!</v>
      </c>
      <c r="P123" s="49">
        <f>SUM((D103+D104+D105+D106+D107+D108+D109+D110+D111+D112+D113+D114+D115+D116+D117+D118+D119+D120+D121+D122+D123+H103+H104+H105+H106+H107+H108+H109+H110+H111+H112+H113+H114+H115+H116+H117+H118+H119+H120+H121+H122+H123)/(C103+C104+C105+C106+C107+C108+C109+C110+C111+C112+C113+C114+C115+C116+C117+C118+C119+C120+C121+C122+C123+G103+G104+G105+G106+G107+G108+G109+G110+G111+G112+G113+G114+G115+G116+G117+G118+G119+G120+G121+G122+G123))</f>
        <v>6.1688596491228074</v>
      </c>
      <c r="Q123" s="50">
        <f>SUM((L102+L103+L104+L105+L106+L107+L108+L109+L110+L111+L112+L113+L114+L115+L116+L117+L118+L119+L120+L121+L122+L123)/(K102+K103+K104+K105+K106+K107+K108+K109+K110+K111+K112+K113+K114+K115+K116+K117+K118+K119+K120+K121+K122+K123))</f>
        <v>6.2303879678687411</v>
      </c>
    </row>
    <row r="124" spans="1:17" ht="18" x14ac:dyDescent="0.25">
      <c r="A124" s="28"/>
      <c r="B124" s="12"/>
      <c r="C124" s="13"/>
      <c r="D124" s="13"/>
      <c r="E124" s="13"/>
      <c r="F124" s="13"/>
      <c r="G124" s="13"/>
      <c r="H124" s="13"/>
      <c r="I124" s="13"/>
      <c r="J124" s="13"/>
      <c r="K124" s="11">
        <f t="shared" si="18"/>
        <v>0</v>
      </c>
      <c r="L124" s="11">
        <f t="shared" si="18"/>
        <v>0</v>
      </c>
      <c r="M124" s="51" t="e">
        <f t="shared" si="19"/>
        <v>#DIV/0!</v>
      </c>
      <c r="N124" s="51" t="e">
        <f t="shared" si="22"/>
        <v>#DIV/0!</v>
      </c>
      <c r="O124" s="51" t="e">
        <f t="shared" si="20"/>
        <v>#DIV/0!</v>
      </c>
      <c r="P124" s="49">
        <f>SUM((D103+D104+D105+D106+D107+D108+D109+D110+D111+D112+D113+D114+D115+D116+D117+D118+D119+D120+D121+D122+D123+D124+H103+H104+H105+H106+H107+H108+H109+H110+H111+H112+H113+H114+H115+H116+H117+H118+H119+H120+H121+H122+H123+H124)/(C103+C104+C105+C106+C107+C108+C109+C110+C111+C112+C113+C114+C115+C116+C117+C118+C119+C120+C121+C122+C123+C124+G103+G104+G105+G106+G107+G108+G109+G110+G111+G112+G113+G114+G115+G116+G117+G118+G119+G120+G121+G122+G123+G124))</f>
        <v>6.1688596491228074</v>
      </c>
      <c r="Q124" s="50">
        <f>SUM((L102+L103+L104+L105+L106+L107+L108+L109+L110+L111+L112+L113+L114+L115+L116+L117+L118+L119+L120+L121+L122+L123+L124)/(K102+K103+K104+K105+K106+K107+K108+K109+K110+K111+K112+K113+K114+K115+K116+K117+K118+K119+K120+K121+K122+K123+K124))</f>
        <v>6.2303879678687411</v>
      </c>
    </row>
    <row r="125" spans="1:17" ht="18" x14ac:dyDescent="0.25">
      <c r="A125" s="28"/>
      <c r="B125" s="12"/>
      <c r="C125" s="13"/>
      <c r="D125" s="13"/>
      <c r="E125" s="13"/>
      <c r="F125" s="13"/>
      <c r="G125" s="13"/>
      <c r="H125" s="13"/>
      <c r="I125" s="13"/>
      <c r="J125" s="13"/>
      <c r="K125" s="11">
        <f t="shared" si="18"/>
        <v>0</v>
      </c>
      <c r="L125" s="11">
        <f t="shared" si="18"/>
        <v>0</v>
      </c>
      <c r="M125" s="51" t="e">
        <f t="shared" si="19"/>
        <v>#DIV/0!</v>
      </c>
      <c r="N125" s="51" t="e">
        <f t="shared" si="22"/>
        <v>#DIV/0!</v>
      </c>
      <c r="O125" s="51" t="e">
        <f t="shared" si="20"/>
        <v>#DIV/0!</v>
      </c>
      <c r="P125" s="49">
        <f>SUM((D103+D104+D105+D106+D107+D108+D109+D110+D111+D112+D113+D114+D115+D116+D117+D118+D119+D120+D121+D122+D123+D124+D125+H103+H104+H105+H106+H107+H108+H109+H110+H111+H112+H113+H114+H115+H116+H117+H118+H119+H120+H121+H122+H123+H124+H125)/(C103+C104+C105+C106+C107+C108+C109+C110+C111+C112+C113+C114+C115+C116+C117+C118+C119+C120+C121+C122+C123+C124+C125+G103+G104+G105+G106+G107+G108+G109+G110+G111+G112+G113+G114+G115+G116+G117+G118+G119+G120+G121+G122+G123+G124+G125))</f>
        <v>6.1688596491228074</v>
      </c>
      <c r="Q125" s="50">
        <f>SUM((L102+L103+L104+L105+L106+L107+L108+L109+L110+L111+L112+L113+L114+L115+L116+L117+L118+L119+L120+L121+L122+L123+L124+L125)/(K102+K103+K104+K105+K106+K107+K108+K109+K110+K111+K112+K113+K114+K115+K116+K117+K118+K119+K120+K121+K122+K123+K124+K125))</f>
        <v>6.2303879678687411</v>
      </c>
    </row>
    <row r="126" spans="1:17" ht="18" x14ac:dyDescent="0.25">
      <c r="A126" s="28"/>
      <c r="B126" s="12"/>
      <c r="C126" s="13"/>
      <c r="D126" s="13"/>
      <c r="E126" s="13"/>
      <c r="F126" s="13"/>
      <c r="G126" s="13"/>
      <c r="H126" s="13"/>
      <c r="I126" s="13"/>
      <c r="J126" s="13"/>
      <c r="K126" s="11">
        <f t="shared" si="18"/>
        <v>0</v>
      </c>
      <c r="L126" s="11">
        <f t="shared" si="18"/>
        <v>0</v>
      </c>
      <c r="M126" s="51" t="e">
        <f t="shared" si="19"/>
        <v>#DIV/0!</v>
      </c>
      <c r="N126" s="51" t="e">
        <f t="shared" si="22"/>
        <v>#DIV/0!</v>
      </c>
      <c r="O126" s="51" t="e">
        <f t="shared" si="20"/>
        <v>#DIV/0!</v>
      </c>
      <c r="P126" s="49">
        <f>SUM((D103+D104+D105+D106+D107+D108+D109+D110+D111+D112+D113+D114+D115+D116+D117+D118+D119+D120+D121+D122+D123+D124+D125+D126+H103+H104+H105+H106+H107+H108+H109+H110+H111+H112+H113+H114+H115+H116+H117+H118+H119+H120+H121+H122+H123+H124+H125+H126)/(C103+C104+C105+C106+C107+C108+C109+C110+C111+C112+C113+C114+C115+C116+C117+C118+C119+C120+C121+C122+C123+C124+C125+C126+G103+G104+G105+G106+G107+G108+G109+G110+G111+G112+G113+G114+G115+G116+G117+G118+G119+G120+G121+G122+G123+G124+G125+G126))</f>
        <v>6.1688596491228074</v>
      </c>
      <c r="Q126" s="50">
        <f>SUM((L102+L103+L104+L105+L106+L107+L108+L109+L110+L111+L112+L113+L114+L115+L116+L117+L118+L119+L120+L121+L122+L123+L124+L125+L126)/(K102+K103+K104+K105+K106+K107+K108+K109+K110+K111+K112+K113+K114+K115+K116+K117+K118+K119+K120+K121+K122+K123+K124+K125+K126))</f>
        <v>6.2303879678687411</v>
      </c>
    </row>
    <row r="127" spans="1:17" ht="18" x14ac:dyDescent="0.25">
      <c r="A127" s="28"/>
      <c r="B127" s="12"/>
      <c r="C127" s="13"/>
      <c r="D127" s="13"/>
      <c r="E127" s="13"/>
      <c r="F127" s="13"/>
      <c r="G127" s="13"/>
      <c r="H127" s="13"/>
      <c r="I127" s="13"/>
      <c r="J127" s="13"/>
      <c r="K127" s="11">
        <f t="shared" si="18"/>
        <v>0</v>
      </c>
      <c r="L127" s="11">
        <f t="shared" si="18"/>
        <v>0</v>
      </c>
      <c r="M127" s="51" t="e">
        <f t="shared" si="19"/>
        <v>#DIV/0!</v>
      </c>
      <c r="N127" s="51" t="e">
        <f t="shared" si="22"/>
        <v>#DIV/0!</v>
      </c>
      <c r="O127" s="51" t="e">
        <f t="shared" si="20"/>
        <v>#DIV/0!</v>
      </c>
      <c r="P127" s="49">
        <f>SUM((D103+D104+D105+D106+D107+D108+D109+D110+D111+D112+D113+D114+D115+D116+D117+D118+D119+D120+D121+D122+D123+D124+D125+D126+D127+H103+H104+H105+H106+H107+H108+H109+H110+H111+H112+H113+H114+H115+H116+H117+H118+H119+H120+H121+H122+H123+H124+H125+H126+H127)/(C103+C104+C105+C106+C107+C108+C109+C110+C111+C112+C113+C114+C115+C116+C117+C118+C119+C120+C121+C122+C123+C124+C125+C126+C127+G103+G104+G105+G106+G107+G108+G109+G110+G111+G112+G113+G114+G115+G116+G117+G118+G119+G120+G121+G122+G123+G124+G125+G126+G127))</f>
        <v>6.1688596491228074</v>
      </c>
      <c r="Q127" s="50">
        <f>SUM((L102+L103+L104+L105+L106+L107+L108+L109+L110+L111+L112+L113+L114+L115+L116+L117+L118+L119+L120+L121+L122+L123+L124+L125+L126+L127)/(K102+K103+K104+K105+K106+K107+K108+K109+K110+K111+K112+K113+K114+K115+K116+K117+K118+K119+K120+K121+K122+K123+K124+K125+K126+K127))</f>
        <v>6.2303879678687411</v>
      </c>
    </row>
    <row r="128" spans="1:17" ht="18" x14ac:dyDescent="0.25">
      <c r="A128" s="28"/>
      <c r="B128" s="15"/>
      <c r="C128" s="13"/>
      <c r="D128" s="13"/>
      <c r="E128" s="13"/>
      <c r="F128" s="13"/>
      <c r="G128" s="13"/>
      <c r="H128" s="13"/>
      <c r="I128" s="13"/>
      <c r="J128" s="13"/>
      <c r="K128" s="11">
        <f t="shared" si="18"/>
        <v>0</v>
      </c>
      <c r="L128" s="11">
        <f t="shared" si="18"/>
        <v>0</v>
      </c>
      <c r="M128" s="51" t="e">
        <f t="shared" si="19"/>
        <v>#DIV/0!</v>
      </c>
      <c r="N128" s="51" t="e">
        <f t="shared" si="22"/>
        <v>#DIV/0!</v>
      </c>
      <c r="O128" s="51" t="e">
        <f t="shared" si="20"/>
        <v>#DIV/0!</v>
      </c>
      <c r="P128" s="49">
        <f>SUM((D103+D104+D105+D106+D107+D108+D109+D110+D111+D112+D113+D114+D115+D116+D117+D118+D119+D120+D121+D122+D123+D124+D125+D126+D127+D128+H103+H104+H105+H106+H107+H108+H109+H110+H111+H112+H113+H114+H115+H116+H117+H118+H119+H120+H121+H122+H123+H124+H125+H126+H127+H128)/(C103+C104+C105+C106+C107+C108+C109+C110+C111+C112+C113+C114+C115+C116+C117+C118+C119+C120+C121+C122+C123+C124+C125+C126+C127+C128+G103+G104+G105+G106+G107+G108+G109+G110+G111+G112+G113+G114+G115+G116+G117+G118+G119+G120+G121+G122+G123+G124+G125+G126+G127+G128))</f>
        <v>6.1688596491228074</v>
      </c>
      <c r="Q128" s="50">
        <f>SUM((L102+L103+L104+L105+L106+L107+L108+L109+L110+L111+L112+L113+L114+L115+L116+L117+L118+L119+L120+L121+L122+L123+L124+L125+L126+L127+L128)/(K102+K103+K104+K105+K106+K107+K108+K109+K110+K111+K112+K113+K114+K115+K116+K117+K118+K119+K120+K121+K122+K123+K124+K125+K126+K127+K128))</f>
        <v>6.2303879678687411</v>
      </c>
    </row>
    <row r="129" spans="1:17" ht="18" x14ac:dyDescent="0.25">
      <c r="A129" s="5"/>
      <c r="B129" s="15"/>
      <c r="C129" s="13"/>
      <c r="D129" s="13"/>
      <c r="E129" s="13"/>
      <c r="F129" s="13"/>
      <c r="G129" s="13"/>
      <c r="H129" s="13"/>
      <c r="I129" s="13"/>
      <c r="J129" s="13"/>
      <c r="K129" s="11">
        <f t="shared" si="18"/>
        <v>0</v>
      </c>
      <c r="L129" s="11">
        <f t="shared" si="18"/>
        <v>0</v>
      </c>
      <c r="M129" s="51" t="e">
        <f t="shared" si="19"/>
        <v>#DIV/0!</v>
      </c>
      <c r="N129" s="51" t="e">
        <f t="shared" si="22"/>
        <v>#DIV/0!</v>
      </c>
      <c r="O129" s="51" t="e">
        <f t="shared" si="20"/>
        <v>#DIV/0!</v>
      </c>
      <c r="P129" s="49">
        <f>SUM((D103+D104+D105+D106+D107+D108+D109+D110+D111+D112+D113+D114+D115+D116+D117+D118+D119+D120+D121+D122+D123+D124+D125+D126+D127+D128+D129+H103+H104+H105+H106+H107+H108+H109+H110+H111+H112+H113+H114+H115+H116+H117+H118+H119+H120+H121+H122+H123+H124+H125+H126+H127+H128+H129)/(C103+C104+C105+C106+C107+C108+C109+C110+C111+C112+C113+C114+C115+C116+C117+C118+C119+C120+C121+C122+C123+C124+C125+C126+C127+C128+C129+G103+G104+G105+G106+G107+G108+G109+G110+G111+G112+G113+G114+G115+G116+G117+G118+G119+G120+G121+G122+G123+G124+G125+G126+G127+G128+G129))</f>
        <v>6.1688596491228074</v>
      </c>
      <c r="Q129" s="50">
        <f>SUM((L102+L103+L104+L105+L106+L107+L108+L109+L110+L111+L112+L113+L114+L115+L116+L117+L118+L119+L120+L121+L122+L123+L124+L125+L126+L127+L128+L129)/(K102+K103+K104+K105+K106+K107+K108+K109+K110+K111+K112+K113+K114+K115+K116+K117+K118+K119+K120+K121+K122+K123+K124+K125+K126+K127+K128+K129))</f>
        <v>6.2303879678687411</v>
      </c>
    </row>
    <row r="130" spans="1:17" ht="18" x14ac:dyDescent="0.25">
      <c r="A130" s="5"/>
      <c r="B130" s="8"/>
      <c r="C130" s="14"/>
      <c r="D130" s="14"/>
      <c r="E130" s="14"/>
      <c r="F130" s="14"/>
      <c r="G130" s="14"/>
      <c r="H130" s="14"/>
      <c r="I130" s="14"/>
      <c r="J130" s="14"/>
      <c r="K130" s="8"/>
      <c r="L130" s="8"/>
      <c r="M130" s="46"/>
      <c r="N130" s="46"/>
      <c r="O130" s="46"/>
      <c r="P130" s="46"/>
      <c r="Q130" s="48"/>
    </row>
    <row r="131" spans="1:17" ht="18.75" thickBot="1" x14ac:dyDescent="0.3">
      <c r="A131" s="5"/>
      <c r="B131" s="8"/>
      <c r="C131" s="14"/>
      <c r="D131" s="14"/>
      <c r="E131" s="14"/>
      <c r="F131" s="14"/>
      <c r="G131" s="14"/>
      <c r="H131" s="14"/>
      <c r="I131" s="14"/>
      <c r="J131" s="14"/>
      <c r="K131" s="8"/>
      <c r="L131" s="8"/>
      <c r="M131" s="46"/>
      <c r="N131" s="46"/>
      <c r="O131" s="46"/>
      <c r="P131" s="46"/>
      <c r="Q131" s="48"/>
    </row>
    <row r="132" spans="1:17" ht="19.5" thickTop="1" thickBot="1" x14ac:dyDescent="0.3">
      <c r="A132" s="17" t="s">
        <v>18</v>
      </c>
      <c r="B132" s="19"/>
      <c r="C132" s="70">
        <f>Q129</f>
        <v>6.2303879678687411</v>
      </c>
      <c r="D132" s="20"/>
      <c r="E132" s="20">
        <f>COUNTA(E103:E129)</f>
        <v>2</v>
      </c>
      <c r="F132" s="20">
        <f t="shared" ref="F132:J132" si="23">COUNTA(F103:F129)</f>
        <v>3</v>
      </c>
      <c r="G132" s="20"/>
      <c r="H132" s="20"/>
      <c r="I132" s="20">
        <f t="shared" si="23"/>
        <v>0</v>
      </c>
      <c r="J132" s="20">
        <f t="shared" si="23"/>
        <v>3</v>
      </c>
      <c r="K132" s="68">
        <f>SUM(K102:K129)</f>
        <v>531.90909090909088</v>
      </c>
      <c r="L132" s="68">
        <f>SUM(L102:L129)</f>
        <v>3314</v>
      </c>
      <c r="M132" s="52"/>
      <c r="N132" s="52"/>
      <c r="O132" s="53"/>
      <c r="P132" s="53"/>
      <c r="Q132" s="48"/>
    </row>
    <row r="133" spans="1:17" ht="18" x14ac:dyDescent="0.25">
      <c r="A133" s="5"/>
      <c r="B133" s="28"/>
      <c r="C133" s="16"/>
      <c r="D133" s="16"/>
      <c r="E133" s="16"/>
      <c r="F133" s="16"/>
      <c r="G133" s="16"/>
      <c r="H133" s="16"/>
      <c r="I133" s="16"/>
      <c r="J133" s="16"/>
      <c r="K133" s="5"/>
      <c r="L133" s="5"/>
      <c r="M133" s="48"/>
      <c r="N133" s="48"/>
      <c r="O133" s="48"/>
      <c r="P133" s="48"/>
      <c r="Q133" s="48"/>
    </row>
    <row r="134" spans="1:17" ht="18" x14ac:dyDescent="0.25">
      <c r="A134" s="5" t="s">
        <v>72</v>
      </c>
      <c r="B134" s="28"/>
      <c r="C134" s="16"/>
      <c r="D134" s="16"/>
      <c r="E134" s="16"/>
      <c r="F134" s="16"/>
      <c r="G134" s="16"/>
      <c r="H134" s="16"/>
      <c r="I134" s="16"/>
      <c r="J134" s="16"/>
      <c r="K134" s="5"/>
      <c r="L134" s="5"/>
      <c r="M134" s="48"/>
      <c r="N134" s="48"/>
      <c r="O134" s="48"/>
      <c r="P134" s="48"/>
      <c r="Q134" s="48"/>
    </row>
    <row r="135" spans="1:17" ht="18" x14ac:dyDescent="0.25">
      <c r="A135" s="5"/>
      <c r="B135" s="9" t="s">
        <v>16</v>
      </c>
      <c r="C135" s="55">
        <f>SUM(D135/12.37)</f>
        <v>40.501212611156028</v>
      </c>
      <c r="D135" s="10">
        <v>501</v>
      </c>
      <c r="E135" s="10"/>
      <c r="F135" s="10"/>
      <c r="G135" s="10"/>
      <c r="H135" s="10"/>
      <c r="I135" s="10"/>
      <c r="J135" s="10"/>
      <c r="K135" s="56">
        <f>C135</f>
        <v>40.501212611156028</v>
      </c>
      <c r="L135" s="11">
        <v>501</v>
      </c>
      <c r="M135" s="49">
        <f>SUM(D135/C135)</f>
        <v>12.37</v>
      </c>
      <c r="N135" s="46" t="e">
        <f>SUM(H135/G135)</f>
        <v>#DIV/0!</v>
      </c>
      <c r="O135" s="49">
        <f>SUM(L135/K135)</f>
        <v>12.37</v>
      </c>
      <c r="P135" s="49">
        <f>SUM((D135+H135)/(C135+G135))</f>
        <v>12.37</v>
      </c>
      <c r="Q135" s="50">
        <f>SUM(L135/K135)</f>
        <v>12.37</v>
      </c>
    </row>
    <row r="136" spans="1:17" ht="18" x14ac:dyDescent="0.25">
      <c r="A136" s="5"/>
      <c r="B136" s="12">
        <v>46282</v>
      </c>
      <c r="C136" s="13">
        <v>60</v>
      </c>
      <c r="D136" s="13">
        <v>539</v>
      </c>
      <c r="E136" s="13"/>
      <c r="F136" s="13" t="s">
        <v>17</v>
      </c>
      <c r="G136" s="13">
        <v>20</v>
      </c>
      <c r="H136" s="13">
        <v>349</v>
      </c>
      <c r="I136" s="13" t="s">
        <v>17</v>
      </c>
      <c r="J136" s="13"/>
      <c r="K136" s="11">
        <f>SUM(C136+G136)</f>
        <v>80</v>
      </c>
      <c r="L136" s="11">
        <f>SUM(D136+H136)</f>
        <v>888</v>
      </c>
      <c r="M136" s="51">
        <f>SUM(D136/C136)</f>
        <v>8.9833333333333325</v>
      </c>
      <c r="N136" s="51">
        <f>SUM(H136/G136)</f>
        <v>17.45</v>
      </c>
      <c r="O136" s="51">
        <f>SUM(L136/K136)</f>
        <v>11.1</v>
      </c>
      <c r="P136" s="49">
        <f>SUM((D136+H136)/(C136+G136))</f>
        <v>11.1</v>
      </c>
      <c r="Q136" s="50">
        <f>SUM((L135+L136)/(K135+K136))</f>
        <v>11.526854957735139</v>
      </c>
    </row>
    <row r="137" spans="1:17" ht="18" x14ac:dyDescent="0.25">
      <c r="A137" s="5"/>
      <c r="B137" s="12">
        <f>SUM(B136+7)</f>
        <v>46289</v>
      </c>
      <c r="C137" s="13"/>
      <c r="D137" s="13"/>
      <c r="E137" s="13"/>
      <c r="F137" s="13"/>
      <c r="G137" s="13">
        <v>27</v>
      </c>
      <c r="H137" s="13">
        <v>298</v>
      </c>
      <c r="I137" s="13"/>
      <c r="J137" s="13" t="s">
        <v>17</v>
      </c>
      <c r="K137" s="11">
        <f t="shared" ref="K137:L162" si="24">SUM(C137+G137)</f>
        <v>27</v>
      </c>
      <c r="L137" s="11">
        <f t="shared" si="24"/>
        <v>298</v>
      </c>
      <c r="M137" s="49" t="e">
        <f t="shared" ref="M137:M162" si="25">SUM(D137/C137)</f>
        <v>#DIV/0!</v>
      </c>
      <c r="N137" s="49">
        <f>SUM(H137/G137)</f>
        <v>11.037037037037036</v>
      </c>
      <c r="O137" s="49">
        <f t="shared" ref="O137:O162" si="26">SUM(L137/K137)</f>
        <v>11.037037037037036</v>
      </c>
      <c r="P137" s="49">
        <f>SUM((D136+D137+H136+H137)/(C136+C137+G136+G137))</f>
        <v>11.084112149532711</v>
      </c>
      <c r="Q137" s="50">
        <f>SUM((L135+L136+L137)/(K135+K136+K137))</f>
        <v>11.437194109361554</v>
      </c>
    </row>
    <row r="138" spans="1:17" ht="18" x14ac:dyDescent="0.25">
      <c r="A138" s="5"/>
      <c r="B138" s="12">
        <f t="shared" ref="B138:B153" si="27">SUM(B137+7)</f>
        <v>46296</v>
      </c>
      <c r="C138" s="13">
        <v>30</v>
      </c>
      <c r="D138" s="13">
        <v>601</v>
      </c>
      <c r="E138" s="13" t="s">
        <v>17</v>
      </c>
      <c r="F138" s="13"/>
      <c r="G138" s="13">
        <v>19</v>
      </c>
      <c r="H138" s="13">
        <v>361</v>
      </c>
      <c r="I138" s="13" t="s">
        <v>17</v>
      </c>
      <c r="J138" s="13"/>
      <c r="K138" s="11">
        <f t="shared" si="24"/>
        <v>49</v>
      </c>
      <c r="L138" s="11">
        <f t="shared" si="24"/>
        <v>962</v>
      </c>
      <c r="M138" s="51">
        <f t="shared" si="25"/>
        <v>20.033333333333335</v>
      </c>
      <c r="N138" s="51">
        <f t="shared" ref="N138:N162" si="28">SUM(H138/G138)</f>
        <v>19</v>
      </c>
      <c r="O138" s="51">
        <f t="shared" si="26"/>
        <v>19.632653061224488</v>
      </c>
      <c r="P138" s="49">
        <f>SUM((D136+D137+D138+H136+H137+H138)/(C136+C137+C138+G136+G137+G138))</f>
        <v>13.76923076923077</v>
      </c>
      <c r="Q138" s="50">
        <f>SUM((L135+L136+L137+L138)/(K135+K136+K137+K138))</f>
        <v>13.480832839652448</v>
      </c>
    </row>
    <row r="139" spans="1:17" ht="18" x14ac:dyDescent="0.25">
      <c r="A139" s="5"/>
      <c r="B139" s="12">
        <f t="shared" si="27"/>
        <v>46303</v>
      </c>
      <c r="C139" s="13">
        <v>33</v>
      </c>
      <c r="D139" s="13">
        <v>461</v>
      </c>
      <c r="E139" s="13"/>
      <c r="F139" s="13" t="s">
        <v>17</v>
      </c>
      <c r="G139" s="13">
        <v>60</v>
      </c>
      <c r="H139" s="13">
        <v>385</v>
      </c>
      <c r="I139" s="13" t="s">
        <v>17</v>
      </c>
      <c r="J139" s="13"/>
      <c r="K139" s="11">
        <f t="shared" si="24"/>
        <v>93</v>
      </c>
      <c r="L139" s="11">
        <f t="shared" si="24"/>
        <v>846</v>
      </c>
      <c r="M139" s="51">
        <f t="shared" si="25"/>
        <v>13.969696969696969</v>
      </c>
      <c r="N139" s="51">
        <f t="shared" si="28"/>
        <v>6.416666666666667</v>
      </c>
      <c r="O139" s="51">
        <f t="shared" si="26"/>
        <v>9.0967741935483879</v>
      </c>
      <c r="P139" s="49">
        <f>SUM((D136+D137+D138+D139+H136+H137+H138+H139)/(C136+C137+C138+C139+G136+G137+G138+G139))</f>
        <v>12.024096385542169</v>
      </c>
      <c r="Q139" s="50">
        <f>SUM((L135+L136+L137+L138+L139)/(K135+K136+K137+K138+K139))</f>
        <v>12.072488292801435</v>
      </c>
    </row>
    <row r="140" spans="1:17" ht="18" x14ac:dyDescent="0.25">
      <c r="A140" s="5"/>
      <c r="B140" s="12">
        <f t="shared" si="27"/>
        <v>46310</v>
      </c>
      <c r="C140" s="13">
        <v>29</v>
      </c>
      <c r="D140" s="13">
        <v>521</v>
      </c>
      <c r="E140" s="13" t="s">
        <v>17</v>
      </c>
      <c r="F140" s="13"/>
      <c r="G140" s="13">
        <v>27</v>
      </c>
      <c r="H140" s="13">
        <v>361</v>
      </c>
      <c r="I140" s="13" t="s">
        <v>17</v>
      </c>
      <c r="J140" s="13"/>
      <c r="K140" s="11">
        <f t="shared" si="24"/>
        <v>56</v>
      </c>
      <c r="L140" s="11">
        <f t="shared" si="24"/>
        <v>882</v>
      </c>
      <c r="M140" s="51">
        <f t="shared" si="25"/>
        <v>17.96551724137931</v>
      </c>
      <c r="N140" s="51">
        <f t="shared" si="28"/>
        <v>13.37037037037037</v>
      </c>
      <c r="O140" s="51">
        <f t="shared" si="26"/>
        <v>15.75</v>
      </c>
      <c r="P140" s="49">
        <f>SUM((D136+D137+D138+D139+D140+H136+H137+H138+H139+H140)/(C136+C137+C138+C139+C140+G136+G137+G138+G139+G140))</f>
        <v>12.708196721311475</v>
      </c>
      <c r="Q140" s="50">
        <f>SUM((L135+L136+L137+L138+L139+L140)/(K135+K136+K137+K138+K139+K140))</f>
        <v>12.668551774161472</v>
      </c>
    </row>
    <row r="141" spans="1:17" ht="18" x14ac:dyDescent="0.25">
      <c r="A141" s="5"/>
      <c r="B141" s="12">
        <f t="shared" si="27"/>
        <v>46317</v>
      </c>
      <c r="C141" s="13">
        <v>24</v>
      </c>
      <c r="D141" s="13">
        <v>561</v>
      </c>
      <c r="E141" s="13" t="s">
        <v>17</v>
      </c>
      <c r="F141" s="13"/>
      <c r="G141" s="13">
        <v>33</v>
      </c>
      <c r="H141" s="13">
        <v>317</v>
      </c>
      <c r="I141" s="13"/>
      <c r="J141" s="13" t="s">
        <v>17</v>
      </c>
      <c r="K141" s="11">
        <f t="shared" si="24"/>
        <v>57</v>
      </c>
      <c r="L141" s="11">
        <f t="shared" si="24"/>
        <v>878</v>
      </c>
      <c r="M141" s="51">
        <f t="shared" si="25"/>
        <v>23.375</v>
      </c>
      <c r="N141" s="51">
        <f t="shared" si="28"/>
        <v>9.6060606060606055</v>
      </c>
      <c r="O141" s="51">
        <f t="shared" si="26"/>
        <v>15.403508771929825</v>
      </c>
      <c r="P141" s="49">
        <f>SUM((D136+D137+D138+D139+D140+D141+H136+H137+H138+H139+H140+H141)/(C136+C137+C138+C139+C140+C141+G136+G137+G138+G139+G140+G141))</f>
        <v>13.132596685082873</v>
      </c>
      <c r="Q141" s="50">
        <f>SUM((L135+L136+L137+L138+L139+L140+L141)/(K135+K136+K137+K138+K139+K140+K141))</f>
        <v>13.055861287743978</v>
      </c>
    </row>
    <row r="142" spans="1:17" ht="18" x14ac:dyDescent="0.25">
      <c r="A142" s="5"/>
      <c r="B142" s="12">
        <f t="shared" si="27"/>
        <v>46324</v>
      </c>
      <c r="C142" s="13"/>
      <c r="D142" s="13"/>
      <c r="E142" s="13"/>
      <c r="F142" s="13"/>
      <c r="G142" s="13"/>
      <c r="H142" s="13"/>
      <c r="I142" s="13"/>
      <c r="J142" s="13"/>
      <c r="K142" s="11">
        <f t="shared" si="24"/>
        <v>0</v>
      </c>
      <c r="L142" s="11">
        <f t="shared" si="24"/>
        <v>0</v>
      </c>
      <c r="M142" s="51" t="e">
        <f t="shared" si="25"/>
        <v>#DIV/0!</v>
      </c>
      <c r="N142" s="51" t="e">
        <f t="shared" si="28"/>
        <v>#DIV/0!</v>
      </c>
      <c r="O142" s="51" t="e">
        <f t="shared" si="26"/>
        <v>#DIV/0!</v>
      </c>
      <c r="P142" s="49">
        <f>SUM((D136+D137+D138+D139+D140+D141+D142+H136+H137+H138+H139+H140+H141+H142)/(C136+C137+C138+C139+C140+C141+C142+G136+G137+G138+G139+G140+G141+G142))</f>
        <v>13.132596685082873</v>
      </c>
      <c r="Q142" s="50">
        <f>SUM((L135+L136+L137+L138+L139+L140+L141+L142)/(K135+K136+K137+K138+K139+K140+K141+K142))</f>
        <v>13.055861287743978</v>
      </c>
    </row>
    <row r="143" spans="1:17" ht="18" x14ac:dyDescent="0.25">
      <c r="A143" s="5"/>
      <c r="B143" s="12">
        <f t="shared" si="27"/>
        <v>46331</v>
      </c>
      <c r="C143" s="13"/>
      <c r="D143" s="13"/>
      <c r="E143" s="13"/>
      <c r="F143" s="13"/>
      <c r="G143" s="13"/>
      <c r="H143" s="13"/>
      <c r="I143" s="13"/>
      <c r="J143" s="13"/>
      <c r="K143" s="11">
        <f t="shared" si="24"/>
        <v>0</v>
      </c>
      <c r="L143" s="11">
        <f t="shared" si="24"/>
        <v>0</v>
      </c>
      <c r="M143" s="51" t="e">
        <f t="shared" si="25"/>
        <v>#DIV/0!</v>
      </c>
      <c r="N143" s="51" t="e">
        <f t="shared" si="28"/>
        <v>#DIV/0!</v>
      </c>
      <c r="O143" s="51" t="e">
        <f t="shared" si="26"/>
        <v>#DIV/0!</v>
      </c>
      <c r="P143" s="49">
        <f>SUM((D136+D137+D138+D139+D140+D141+D142+D143+H136+H137+H138+H139+H140+H141+H142+H143)/(C136+C137+C138+C139+C140+C141+C142+C143+G136+G137+G138+G139+G140+G141+G142+G143))</f>
        <v>13.132596685082873</v>
      </c>
      <c r="Q143" s="50">
        <f>SUM((L135+L136+L137+L138+L139+L140+L141+L142+L143)/(K135+K136+K137+K138+K139+K140+K141+K142+K143))</f>
        <v>13.055861287743978</v>
      </c>
    </row>
    <row r="144" spans="1:17" ht="18" x14ac:dyDescent="0.25">
      <c r="A144" s="5"/>
      <c r="B144" s="12">
        <f t="shared" si="27"/>
        <v>46338</v>
      </c>
      <c r="C144" s="13"/>
      <c r="D144" s="13"/>
      <c r="E144" s="13"/>
      <c r="F144" s="13"/>
      <c r="G144" s="13"/>
      <c r="H144" s="13"/>
      <c r="I144" s="13"/>
      <c r="J144" s="13"/>
      <c r="K144" s="11">
        <f t="shared" si="24"/>
        <v>0</v>
      </c>
      <c r="L144" s="11">
        <f t="shared" si="24"/>
        <v>0</v>
      </c>
      <c r="M144" s="51" t="e">
        <f t="shared" si="25"/>
        <v>#DIV/0!</v>
      </c>
      <c r="N144" s="51" t="e">
        <f t="shared" si="28"/>
        <v>#DIV/0!</v>
      </c>
      <c r="O144" s="51" t="e">
        <f t="shared" si="26"/>
        <v>#DIV/0!</v>
      </c>
      <c r="P144" s="49">
        <f>SUM((D136+D137+D138+D139+D140+D141+D142+D143+D144+H136+H137+H138+H139+H140+H141+H142+H143+H144)/(C136+C137+C138+C139+C140+C141+C142+C143+C144+G136+G137+G138+G139+G140+G141+G142+G143+G144))</f>
        <v>13.132596685082873</v>
      </c>
      <c r="Q144" s="50">
        <f>SUM((L135+L136+L137+L138+L139+L140+L141+L142+L143+L144)/(K135+K136+K137+K138+K139+K140+K141+K142+K143+K144))</f>
        <v>13.055861287743978</v>
      </c>
    </row>
    <row r="145" spans="1:17" ht="18" x14ac:dyDescent="0.25">
      <c r="A145" s="5"/>
      <c r="B145" s="12">
        <f t="shared" si="27"/>
        <v>46345</v>
      </c>
      <c r="C145" s="13"/>
      <c r="D145" s="13"/>
      <c r="E145" s="13"/>
      <c r="F145" s="13"/>
      <c r="G145" s="13"/>
      <c r="H145" s="13"/>
      <c r="I145" s="13"/>
      <c r="J145" s="13"/>
      <c r="K145" s="11">
        <f t="shared" si="24"/>
        <v>0</v>
      </c>
      <c r="L145" s="11">
        <f t="shared" si="24"/>
        <v>0</v>
      </c>
      <c r="M145" s="51" t="e">
        <f t="shared" si="25"/>
        <v>#DIV/0!</v>
      </c>
      <c r="N145" s="51" t="e">
        <f t="shared" si="28"/>
        <v>#DIV/0!</v>
      </c>
      <c r="O145" s="51" t="e">
        <f t="shared" si="26"/>
        <v>#DIV/0!</v>
      </c>
      <c r="P145" s="49">
        <f>SUM((D136+D137+D138+D139+D140+D141+D142+D143+D144+D145+H136+H137+H138+H139+H140+H141+H142+H143+H144+H145)/(C136+C137+C138+C139+C140+C141+C142+C143+C144+C145+G136+G137+G138+G139+G140+G141+G142+G143+G144+G145))</f>
        <v>13.132596685082873</v>
      </c>
      <c r="Q145" s="50">
        <f>SUM((L135+L136+L137+L138+L139+L140+L141+L142+L143+L144+L145)/(K135+K136+K137+K138+K139+K140+K141+K142+K143+K144+K145))</f>
        <v>13.055861287743978</v>
      </c>
    </row>
    <row r="146" spans="1:17" ht="18" x14ac:dyDescent="0.25">
      <c r="A146" s="5"/>
      <c r="B146" s="12">
        <f t="shared" si="27"/>
        <v>46352</v>
      </c>
      <c r="C146" s="13"/>
      <c r="D146" s="13"/>
      <c r="E146" s="13"/>
      <c r="F146" s="13"/>
      <c r="G146" s="13"/>
      <c r="H146" s="13"/>
      <c r="I146" s="13"/>
      <c r="J146" s="13"/>
      <c r="K146" s="11">
        <f t="shared" si="24"/>
        <v>0</v>
      </c>
      <c r="L146" s="11">
        <f t="shared" si="24"/>
        <v>0</v>
      </c>
      <c r="M146" s="51" t="e">
        <f t="shared" si="25"/>
        <v>#DIV/0!</v>
      </c>
      <c r="N146" s="51" t="e">
        <f t="shared" si="28"/>
        <v>#DIV/0!</v>
      </c>
      <c r="O146" s="51" t="e">
        <f t="shared" si="26"/>
        <v>#DIV/0!</v>
      </c>
      <c r="P146" s="49">
        <f>SUM((D136+D137+D138+D139+D140+D141+D142+D143+D144+D145+D146+H136+H137+H138+H139+H140+H141+H142+H143+H144+H145+H146)/(C136+C137+C138+C139+C140+C141+C142+C143+C144+C145+C146+G136+G137+G138+G139+G140+G141+G142+G143+G144+G145+G146))</f>
        <v>13.132596685082873</v>
      </c>
      <c r="Q146" s="50">
        <f>SUM((L135+L136+L137+L138+L139+L140+L141+L142+L143+L144+L145+L146)/(K135+K136+K137+K138+K139+K140+K141+K142+K143+K144+K145+K146))</f>
        <v>13.055861287743978</v>
      </c>
    </row>
    <row r="147" spans="1:17" ht="18" x14ac:dyDescent="0.25">
      <c r="A147" s="5"/>
      <c r="B147" s="12">
        <f t="shared" si="27"/>
        <v>46359</v>
      </c>
      <c r="C147" s="13"/>
      <c r="D147" s="13"/>
      <c r="E147" s="13"/>
      <c r="F147" s="13"/>
      <c r="G147" s="13"/>
      <c r="H147" s="13"/>
      <c r="I147" s="13"/>
      <c r="J147" s="13"/>
      <c r="K147" s="11">
        <f t="shared" si="24"/>
        <v>0</v>
      </c>
      <c r="L147" s="11">
        <f t="shared" si="24"/>
        <v>0</v>
      </c>
      <c r="M147" s="51" t="e">
        <f t="shared" si="25"/>
        <v>#DIV/0!</v>
      </c>
      <c r="N147" s="51" t="e">
        <f t="shared" si="28"/>
        <v>#DIV/0!</v>
      </c>
      <c r="O147" s="51" t="e">
        <f t="shared" si="26"/>
        <v>#DIV/0!</v>
      </c>
      <c r="P147" s="49">
        <f>SUM((D136+D137+D138+D139+D140+D141+D142+D143+D144+D145+D146+D147+H136+H137+H138+H139+H140+H141+H142+H143+H144+H145+H146+H147)/(C136+C137+C138+C139+C140+C141+C142+C143+C144+C145+C146+C147+G136+G137+G138+G139+G140+G141+G142+G143+G144+G145+G146+G147))</f>
        <v>13.132596685082873</v>
      </c>
      <c r="Q147" s="50">
        <f>SUM((L135+L136+L137+L138+L139+L140+L141+L142+L143+L144+L145+L146+L147)/(K135+K136+K137+K138+K139+K140+K141+K142+K143+K144+K145+K146+K147))</f>
        <v>13.055861287743978</v>
      </c>
    </row>
    <row r="148" spans="1:17" ht="18" x14ac:dyDescent="0.25">
      <c r="A148" s="5"/>
      <c r="B148" s="12">
        <f t="shared" si="27"/>
        <v>46366</v>
      </c>
      <c r="C148" s="13"/>
      <c r="D148" s="13"/>
      <c r="E148" s="13"/>
      <c r="F148" s="13"/>
      <c r="G148" s="13"/>
      <c r="H148" s="13"/>
      <c r="I148" s="13"/>
      <c r="J148" s="13"/>
      <c r="K148" s="11">
        <f t="shared" si="24"/>
        <v>0</v>
      </c>
      <c r="L148" s="11">
        <f t="shared" si="24"/>
        <v>0</v>
      </c>
      <c r="M148" s="51" t="e">
        <f t="shared" si="25"/>
        <v>#DIV/0!</v>
      </c>
      <c r="N148" s="51" t="e">
        <f t="shared" si="28"/>
        <v>#DIV/0!</v>
      </c>
      <c r="O148" s="51" t="e">
        <f t="shared" si="26"/>
        <v>#DIV/0!</v>
      </c>
      <c r="P148" s="49">
        <f>SUM((D136+D137+D138+D139+D140+D141+D142+D143+D144+D145+D146+D147+D148+H136+H137+H138+H139+H140+H141+H142+H143+H144+H145+H146+H147+H148)/(C136+C137+C138+C139+C140+C141+C142+C143+C144+C145+C146+C147+C148+G136+G137+G138+G139+G140+G141+G142+G143+G144+G145+G146+G147+G148))</f>
        <v>13.132596685082873</v>
      </c>
      <c r="Q148" s="50">
        <f>SUM((L135+L136+L137+L138+L139+L140+L141+L142+L143+L144+L145+L146+L147+L148)/(K135+K136+K137+K138+K139+K140+K141+K142+K143+K144+K145+K146+K147+K148))</f>
        <v>13.055861287743978</v>
      </c>
    </row>
    <row r="149" spans="1:17" ht="18" x14ac:dyDescent="0.25">
      <c r="A149" s="5"/>
      <c r="B149" s="12">
        <f t="shared" si="27"/>
        <v>46373</v>
      </c>
      <c r="C149" s="13"/>
      <c r="D149" s="13"/>
      <c r="E149" s="13"/>
      <c r="F149" s="13"/>
      <c r="G149" s="13"/>
      <c r="H149" s="13"/>
      <c r="I149" s="13"/>
      <c r="J149" s="13"/>
      <c r="K149" s="11">
        <f t="shared" si="24"/>
        <v>0</v>
      </c>
      <c r="L149" s="11">
        <f t="shared" si="24"/>
        <v>0</v>
      </c>
      <c r="M149" s="51" t="e">
        <f t="shared" si="25"/>
        <v>#DIV/0!</v>
      </c>
      <c r="N149" s="51" t="e">
        <f t="shared" si="28"/>
        <v>#DIV/0!</v>
      </c>
      <c r="O149" s="51" t="e">
        <f t="shared" si="26"/>
        <v>#DIV/0!</v>
      </c>
      <c r="P149" s="49">
        <f>SUM((D136+D137+D138+D139+D140+D141+D142+D143+D144+D145+D146+D147+D148+D149+H136+H137+H138+H139+H140+H141+H142+H143+H144+H145+H146+H147+H148+H149)/(C136+C137+C138+C139+C140+C141+C142+C143+C144+C145+C146+C147+C148+C149+G136+G137+G138+G139+G140+G141+G142+G143+G144+G145+G146+G147+G148+G149))</f>
        <v>13.132596685082873</v>
      </c>
      <c r="Q149" s="50">
        <f>SUM((L135+L136+L137+L138+L139+L140+L141+L142+L143+L144+L145+L146+L147+L148+L149)/(K135+K136+K137+K138+K139+K140+K141+K142+K143+K144+K145+K146+K147+K148+K149))</f>
        <v>13.055861287743978</v>
      </c>
    </row>
    <row r="150" spans="1:17" ht="18" x14ac:dyDescent="0.25">
      <c r="A150" s="5"/>
      <c r="B150" s="12">
        <f t="shared" si="27"/>
        <v>46380</v>
      </c>
      <c r="C150" s="13"/>
      <c r="D150" s="13"/>
      <c r="E150" s="13"/>
      <c r="F150" s="13"/>
      <c r="G150" s="13"/>
      <c r="H150" s="13"/>
      <c r="I150" s="13"/>
      <c r="J150" s="13"/>
      <c r="K150" s="11">
        <f t="shared" si="24"/>
        <v>0</v>
      </c>
      <c r="L150" s="11">
        <f t="shared" si="24"/>
        <v>0</v>
      </c>
      <c r="M150" s="51" t="e">
        <f t="shared" si="25"/>
        <v>#DIV/0!</v>
      </c>
      <c r="N150" s="51" t="e">
        <f t="shared" si="28"/>
        <v>#DIV/0!</v>
      </c>
      <c r="O150" s="51" t="e">
        <f t="shared" si="26"/>
        <v>#DIV/0!</v>
      </c>
      <c r="P150" s="49">
        <f>SUM((D136+D137+D138+D139+D140+D141+D142+D143+D144+D145+D146+D147+D148+D149+D150+H136+H137+H138+H139+H140+H141+H142+H143+H144+H145+H146+H147+H148+H149+H150)/(C136+C137+C138+C139+C140+C141+C142+C143+C144+C145+C146+C147+C148+C149+C150+G136+G137+G138+G139+G140+G141+G142+G143+G144+G145+G146+G147+G148+G149+G150))</f>
        <v>13.132596685082873</v>
      </c>
      <c r="Q150" s="50">
        <f>SUM((L135+L136+L137+L138+L139+L140+L141+L142+L143+L144+L145+L146+L147+L148+L149+L150)/(K135+K136+K137+K138+K139+K140+K141+K142+K143+K144+K145+K146+K147+K148+K149+K150))</f>
        <v>13.055861287743978</v>
      </c>
    </row>
    <row r="151" spans="1:17" ht="18" x14ac:dyDescent="0.25">
      <c r="A151" s="5"/>
      <c r="B151" s="12">
        <f t="shared" si="27"/>
        <v>46387</v>
      </c>
      <c r="C151" s="13"/>
      <c r="D151" s="13"/>
      <c r="E151" s="13"/>
      <c r="F151" s="13"/>
      <c r="G151" s="13"/>
      <c r="H151" s="13"/>
      <c r="I151" s="13"/>
      <c r="J151" s="13"/>
      <c r="K151" s="11">
        <f t="shared" si="24"/>
        <v>0</v>
      </c>
      <c r="L151" s="11">
        <f t="shared" si="24"/>
        <v>0</v>
      </c>
      <c r="M151" s="51" t="e">
        <f t="shared" si="25"/>
        <v>#DIV/0!</v>
      </c>
      <c r="N151" s="51" t="e">
        <f t="shared" si="28"/>
        <v>#DIV/0!</v>
      </c>
      <c r="O151" s="51" t="e">
        <f t="shared" si="26"/>
        <v>#DIV/0!</v>
      </c>
      <c r="P151" s="49">
        <f>SUM((D136+D137+D138+D139+D140+D141+D142+D143+D144+D145+D146+D147+D148+D149+D150+D151+H136+H137+H138+H139+H140+H141+H142+H143+H144+H145+H146+H147+H148+H149+H150+H151)/(C136+C137+C138+C139+C140+C141+C142+C143+C144+C145+C146+C147+C148+C149+C150+C151+G136+G137+G138+G139+G140+G141+G142+G143+G144+G145+G146+G147+G148+G149+G150+G151))</f>
        <v>13.132596685082873</v>
      </c>
      <c r="Q151" s="50">
        <f>SUM((L135+L136+L137+L138+L139+L140+L141+L142+L143+L144+L145+L146+L147+L148+L149+L150+L151)/(K135+K136+K137+K138+K139+K140+K141+K142+K143+K144+K145+K146+K147+K148+K149+K150+K151))</f>
        <v>13.055861287743978</v>
      </c>
    </row>
    <row r="152" spans="1:17" ht="18" x14ac:dyDescent="0.25">
      <c r="A152" s="5"/>
      <c r="B152" s="12">
        <f t="shared" si="27"/>
        <v>46394</v>
      </c>
      <c r="C152" s="13"/>
      <c r="D152" s="13"/>
      <c r="E152" s="13"/>
      <c r="F152" s="13"/>
      <c r="G152" s="13"/>
      <c r="H152" s="13"/>
      <c r="I152" s="13"/>
      <c r="J152" s="13"/>
      <c r="K152" s="11">
        <f t="shared" si="24"/>
        <v>0</v>
      </c>
      <c r="L152" s="11">
        <f t="shared" si="24"/>
        <v>0</v>
      </c>
      <c r="M152" s="51" t="e">
        <f t="shared" si="25"/>
        <v>#DIV/0!</v>
      </c>
      <c r="N152" s="51" t="e">
        <f t="shared" si="28"/>
        <v>#DIV/0!</v>
      </c>
      <c r="O152" s="51" t="e">
        <f t="shared" si="26"/>
        <v>#DIV/0!</v>
      </c>
      <c r="P152" s="49">
        <f>SUM((D136+D137+D138+D139+D140+D141+D142+D143+D144+D145+D146+D147+D148+D149+D150+D151+D152+H136+H137+H138+H139+H140+H141+H142+H143+H144+H145+H146+H147+H148+H149+H150+H151+H152)/(C136+C137+C138+C139+C140+C141+C142+C143+C144+C145+C146+C147+C148+C149+C150+C151+C152+G136+G137+G138+G139+G140+G141+G142+G143+G144+G145+G146+G147+G148+G149+G150+G151+G152))</f>
        <v>13.132596685082873</v>
      </c>
      <c r="Q152" s="50">
        <f>SUM((L135+L136+L137+L138+L139+L140+L141+L142+L143+L144+L145+L146+L147+L148+L149+L150+L151+L152)/(K135+K136+K137+K138+K139+K140+K141+K142+K143+K144+K145+K146+K147+K148+K149+K150+K151+K152))</f>
        <v>13.055861287743978</v>
      </c>
    </row>
    <row r="153" spans="1:17" ht="18" x14ac:dyDescent="0.25">
      <c r="A153" s="5"/>
      <c r="B153" s="12">
        <f t="shared" si="27"/>
        <v>46401</v>
      </c>
      <c r="C153" s="13"/>
      <c r="D153" s="13"/>
      <c r="E153" s="13"/>
      <c r="F153" s="13"/>
      <c r="G153" s="13"/>
      <c r="H153" s="13"/>
      <c r="I153" s="13"/>
      <c r="J153" s="13"/>
      <c r="K153" s="11">
        <f t="shared" si="24"/>
        <v>0</v>
      </c>
      <c r="L153" s="11">
        <f t="shared" si="24"/>
        <v>0</v>
      </c>
      <c r="M153" s="51" t="e">
        <f t="shared" si="25"/>
        <v>#DIV/0!</v>
      </c>
      <c r="N153" s="51" t="e">
        <f t="shared" si="28"/>
        <v>#DIV/0!</v>
      </c>
      <c r="O153" s="51" t="e">
        <f t="shared" si="26"/>
        <v>#DIV/0!</v>
      </c>
      <c r="P153" s="49">
        <f>SUM((D136+D137+D138+D139+D140+D141+D142+D143+D144+D145+D146+D147+D148+D149+D150+D151+D152+D153+H136+H137+H138+H139+H140+H141+H142+H143+H144+H145+H146+H147+H148+H149+H150+H151+H152+H153)/(C136+C137+C138+C139+C140+C141+C142+C143+C144+C145+C146+C147+C148+C149+C150+C151+C152+C153+G136+G137+G138+G139+G140+G141+G142+G143+G144+G145+G146+G147+G148+G149+G150+G151+G152+G153))</f>
        <v>13.132596685082873</v>
      </c>
      <c r="Q153" s="50">
        <f>SUM((L135+L136+L137+L138+L139+L140+L141+L142+L143+L144+L145+L146+L147+L148+L149+L150+L151+L152+L153)/(K135+K136+K137+K138+K139+K140+K141+K142+K143+K144+K145+K146+K147+K148+K149+K150+K151+K152+K153))</f>
        <v>13.055861287743978</v>
      </c>
    </row>
    <row r="154" spans="1:17" ht="18" x14ac:dyDescent="0.25">
      <c r="A154" s="5"/>
      <c r="B154" s="12">
        <f>SUM(B153+7)</f>
        <v>46408</v>
      </c>
      <c r="C154" s="13"/>
      <c r="D154" s="13"/>
      <c r="E154" s="13"/>
      <c r="F154" s="13"/>
      <c r="G154" s="13"/>
      <c r="H154" s="13"/>
      <c r="I154" s="13"/>
      <c r="J154" s="13"/>
      <c r="K154" s="11">
        <f t="shared" si="24"/>
        <v>0</v>
      </c>
      <c r="L154" s="11">
        <f t="shared" si="24"/>
        <v>0</v>
      </c>
      <c r="M154" s="51" t="e">
        <f t="shared" si="25"/>
        <v>#DIV/0!</v>
      </c>
      <c r="N154" s="51" t="e">
        <f t="shared" si="28"/>
        <v>#DIV/0!</v>
      </c>
      <c r="O154" s="51" t="e">
        <f t="shared" si="26"/>
        <v>#DIV/0!</v>
      </c>
      <c r="P154" s="49">
        <f>SUM((D136+D137+D138+D139+D140+D141+D142+D143+D144+D145+D146+D147+D148+D149+D150+D151+D152+D153+D154+H136+H137+H138+H139+H140+H141+H142+H143+H144+H145+H146+H147+H148+H149+H150+H151+H152+H153+H154)/(C136+C137+C138+C139+C140+C141+C142+C143+C144+C145+C146+C147+C148+C149+C150+C151+C152+C153+C154+G136+G137+G138+G139+G140+G141+G142+G143+G144+G145+G146+G147+G148+G149+G150+G151+G152+G153+G154))</f>
        <v>13.132596685082873</v>
      </c>
      <c r="Q154" s="50">
        <f>SUM((L135+L136+L137+L138+L139+L140+L141+L142+L143+L144+L145+L146+L147+L148+L149+L150+L151+L152+L153+L154)/(K135+K136+K137+K138+K139+K140+K141+K142+K143+K144+K145+K146+K147+K148+K149+K150+K151+K152+K153+K154))</f>
        <v>13.055861287743978</v>
      </c>
    </row>
    <row r="155" spans="1:17" ht="18" x14ac:dyDescent="0.25">
      <c r="A155" s="5"/>
      <c r="B155" s="12">
        <f>SUM(B154+7)</f>
        <v>46415</v>
      </c>
      <c r="C155" s="13"/>
      <c r="D155" s="13"/>
      <c r="E155" s="13"/>
      <c r="F155" s="13"/>
      <c r="G155" s="13"/>
      <c r="H155" s="13"/>
      <c r="I155" s="13"/>
      <c r="J155" s="13"/>
      <c r="K155" s="11">
        <f t="shared" si="24"/>
        <v>0</v>
      </c>
      <c r="L155" s="11">
        <f t="shared" si="24"/>
        <v>0</v>
      </c>
      <c r="M155" s="51" t="e">
        <f t="shared" si="25"/>
        <v>#DIV/0!</v>
      </c>
      <c r="N155" s="51" t="e">
        <f t="shared" si="28"/>
        <v>#DIV/0!</v>
      </c>
      <c r="O155" s="51" t="e">
        <f t="shared" si="26"/>
        <v>#DIV/0!</v>
      </c>
      <c r="P155" s="49">
        <f>SUM((D136+D137+D138+D139+D140+D141+D142+D143+D144+D145+D146+D147+D148+D149+D150+D151+D152+D153+D154+D155+H136+H137+H138+H139+H140+H141+H142+H143+H144+H145+H146+H147+H148+H149+H150+H151+H152+H153+H154+H155)/(C136+C137+C138+C139+C140+C141+C142+C143+C144+C145+C146+C147+C148+C149+C150+C151+C152+C153+C154+C155+G136+G137+G138+G139+G140+G141+G142+G143+G144+G145+G146+G147+G148+G149+G150+G151+G152+G153+G154+G155))</f>
        <v>13.132596685082873</v>
      </c>
      <c r="Q155" s="50">
        <f>SUM((L135+L136+L137+L138+L139+L140+L141+L142+L143+L144+L145+L146+L147+L148+L149+L150+L151+L152+L153+L154+L155)/(K135+K136+K137+K138+K139+K140+K141+K142+K143+K144+K145+K146+K147+K148+K149+K150+K151+K152+K153+K154+K155))</f>
        <v>13.055861287743978</v>
      </c>
    </row>
    <row r="156" spans="1:17" ht="18" x14ac:dyDescent="0.25">
      <c r="A156" s="5"/>
      <c r="B156" s="12"/>
      <c r="C156" s="13"/>
      <c r="D156" s="13"/>
      <c r="E156" s="13"/>
      <c r="F156" s="13"/>
      <c r="G156" s="13"/>
      <c r="H156" s="13"/>
      <c r="I156" s="13"/>
      <c r="J156" s="13"/>
      <c r="K156" s="11">
        <f t="shared" si="24"/>
        <v>0</v>
      </c>
      <c r="L156" s="11">
        <f t="shared" si="24"/>
        <v>0</v>
      </c>
      <c r="M156" s="51" t="e">
        <f t="shared" si="25"/>
        <v>#DIV/0!</v>
      </c>
      <c r="N156" s="51" t="e">
        <f t="shared" si="28"/>
        <v>#DIV/0!</v>
      </c>
      <c r="O156" s="51" t="e">
        <f t="shared" si="26"/>
        <v>#DIV/0!</v>
      </c>
      <c r="P156" s="49">
        <f>SUM((D136+D137+D138+D139+D140+D141+D142+D143+D144+D145+D146+D147+D148+D149+D150+D151+D152+D153+D154+D155+D156+H136+H137+H138+H139+H140+H141+H142+H143+H144+H145+H146+H147+H148+H149+H150+H151+H152+H153+H154+H155+H156)/(C136+C137+C138+C139+C140+C141+C142+C143+C144+C145+C146+C147+C148+C149+C150+C151+C152+C153+C154+C155+C156+G136+G137+G138+G139+G140+G141+G142+G143+G144+G145+G146+G147+G148+G149+G150+G151+G152+G153+G154+G155+G156))</f>
        <v>13.132596685082873</v>
      </c>
      <c r="Q156" s="50">
        <f>SUM((L135+L136+L137+L138+L139+L140+L141+L142+L143+L144+L145+L146+L147+L148+L149+L150+L151+L152+L153+L154+L155+L156)/(K135+K136+K137+K138+K139+K140+K141+K142+K143+K144+K145+K146+K147+K148+K149+K150+K151+K152+K153+K154+K155+K156))</f>
        <v>13.055861287743978</v>
      </c>
    </row>
    <row r="157" spans="1:17" ht="18" x14ac:dyDescent="0.25">
      <c r="A157" s="5"/>
      <c r="B157" s="12"/>
      <c r="C157" s="13"/>
      <c r="D157" s="13"/>
      <c r="E157" s="13"/>
      <c r="F157" s="13"/>
      <c r="G157" s="13"/>
      <c r="H157" s="13"/>
      <c r="I157" s="13"/>
      <c r="J157" s="13"/>
      <c r="K157" s="11">
        <f t="shared" si="24"/>
        <v>0</v>
      </c>
      <c r="L157" s="11">
        <f t="shared" si="24"/>
        <v>0</v>
      </c>
      <c r="M157" s="51" t="e">
        <f t="shared" si="25"/>
        <v>#DIV/0!</v>
      </c>
      <c r="N157" s="51" t="e">
        <f t="shared" si="28"/>
        <v>#DIV/0!</v>
      </c>
      <c r="O157" s="51" t="e">
        <f t="shared" si="26"/>
        <v>#DIV/0!</v>
      </c>
      <c r="P157" s="49">
        <f>SUM((D136+D137+D138+D139+D140+D141+D142+D143+D144+D145+D146+D147+D148+D149+D150+D151+D152+D153+D154+D155+D156+D157+H136+H137+H138+H139+H140+H141+H142+H143+H144+H145+H146+H147+H148+H149+H150+H151+H152+H153+H154+H155+H156+H157)/(C136+C137+C138+C139+C140+C141+C142+C143+C144+C145+C146+C147+C148+C149+C150+C151+C152+C153+C154+C155+C156+C157+G136+G137+G138+G139+G140+G141+G142+G143+G144+G145+G146+G147+G148+G149+G150+G151+G152+G153+G154+G155+G156+G157))</f>
        <v>13.132596685082873</v>
      </c>
      <c r="Q157" s="50">
        <f>SUM((L135+L136+L137+L138+L139+L140+L141+L142+L143+L144+L145+L146+L147+L148+L149+L150+L151+L152+L153+L154+L155+L156+L157)/(K135+K136+K137+K138+K139+K140+K141+K142+K143+K144+K145+K146+K147+K148+K149+K150+K151+K152+K153+K154+K155+K156+K157))</f>
        <v>13.055861287743978</v>
      </c>
    </row>
    <row r="158" spans="1:17" ht="18" x14ac:dyDescent="0.25">
      <c r="A158" s="5"/>
      <c r="B158" s="12"/>
      <c r="C158" s="13"/>
      <c r="D158" s="13"/>
      <c r="E158" s="13"/>
      <c r="F158" s="13"/>
      <c r="G158" s="13"/>
      <c r="H158" s="13"/>
      <c r="I158" s="13"/>
      <c r="J158" s="13"/>
      <c r="K158" s="11">
        <f t="shared" si="24"/>
        <v>0</v>
      </c>
      <c r="L158" s="11">
        <f t="shared" si="24"/>
        <v>0</v>
      </c>
      <c r="M158" s="51" t="e">
        <f t="shared" si="25"/>
        <v>#DIV/0!</v>
      </c>
      <c r="N158" s="51" t="e">
        <f t="shared" si="28"/>
        <v>#DIV/0!</v>
      </c>
      <c r="O158" s="51" t="e">
        <f t="shared" si="26"/>
        <v>#DIV/0!</v>
      </c>
      <c r="P158" s="49">
        <f>SUM((D136+D137+D138+D139+D140+D141+D142+D143+D144+D145+D146+D147+D148+D149+D150+D151+D152+D153+D154+D155+D156+D157+D158+H136+H137+H138+H139+H140+H141+H142+H143+H144+H145+H146+H147+H148+H149+H150+H151+H152+H153+H154+H155+H156+H157+H158)/(C136+C137+C138+C139+C140+C141+C142+C143+C144+C145+C146+C147+C148+C149+C150+C151+C152+C153+C154+C155+C156+C157+C158+G136+G137+G138+G139+G140+G141+G142+G143+G144+G145+G146+G147+G148+G149+G150+G151+G152+G153+G154+G155+G156+G157+G158))</f>
        <v>13.132596685082873</v>
      </c>
      <c r="Q158" s="50">
        <f>SUM((L135+L136+L137+L138+L139+L140+L141+L142+L143+L144+L145+L146+L147+L148+L149+L150+L151+L152+L153+L154+L155+L156+L157+L158)/(K135+K136+K137+K138+K139+K140+K141+K142+K143+K144+K145+K146+K147+K148+K149+K150+K151+K152+K153+K154+K155+K156+K157+K158))</f>
        <v>13.055861287743978</v>
      </c>
    </row>
    <row r="159" spans="1:17" ht="18" x14ac:dyDescent="0.25">
      <c r="A159" s="5"/>
      <c r="B159" s="12"/>
      <c r="C159" s="13"/>
      <c r="D159" s="13"/>
      <c r="E159" s="13"/>
      <c r="F159" s="13"/>
      <c r="G159" s="13"/>
      <c r="H159" s="13"/>
      <c r="I159" s="13"/>
      <c r="J159" s="13"/>
      <c r="K159" s="11">
        <f t="shared" si="24"/>
        <v>0</v>
      </c>
      <c r="L159" s="11">
        <f t="shared" si="24"/>
        <v>0</v>
      </c>
      <c r="M159" s="51" t="e">
        <f t="shared" si="25"/>
        <v>#DIV/0!</v>
      </c>
      <c r="N159" s="51" t="e">
        <f t="shared" si="28"/>
        <v>#DIV/0!</v>
      </c>
      <c r="O159" s="51" t="e">
        <f t="shared" si="26"/>
        <v>#DIV/0!</v>
      </c>
      <c r="P159" s="49">
        <f>SUM((D136+D137+D138+D139+D140+D141+D142+D143+D144+D145+D146+D147+D148+D149+D150+D151+D152+D153+D154+D155+D156+D157+D158+D159+H136+H137+H138+H139+H140+H141+H142+H143+H144+H145+H146+H147+H148+H149+H150+H151+H152+H153+H154+H155+H156+H157+H158+H159)/(C136+C137+C138+C139+C140+C141+C142+C143+C144+C145+C146+C147+C148+C149+C150+C151+C152+C153+C154+C155+C156+C157+C158+C159+G136+G137+G138+G139+G140+G141+G142+G143+G144+G145+G146+G147+G148+G149+G150+G151+G152+G153+G154+G155+G156+G157+G158+G159))</f>
        <v>13.132596685082873</v>
      </c>
      <c r="Q159" s="50">
        <f>SUM((L135+L136+L137+L138+L139+L140+L141+L142+L143+L144+L145+L146+L147+L148+L149+L150+L151+L152+L153+L154+L155+L156+L157+L158+L159)/(K135+K136+K137+K138+K139+K140+K141+K142+K143+K144+K145+K146+K147+K148+K149+K150+K151+K152+K153+K154+K155+K156+K157+K158+K159))</f>
        <v>13.055861287743978</v>
      </c>
    </row>
    <row r="160" spans="1:17" ht="18" x14ac:dyDescent="0.25">
      <c r="A160" s="5"/>
      <c r="B160" s="12"/>
      <c r="C160" s="13"/>
      <c r="D160" s="13"/>
      <c r="E160" s="13"/>
      <c r="F160" s="13"/>
      <c r="G160" s="13"/>
      <c r="H160" s="13"/>
      <c r="I160" s="13"/>
      <c r="J160" s="13"/>
      <c r="K160" s="11">
        <f t="shared" si="24"/>
        <v>0</v>
      </c>
      <c r="L160" s="11">
        <f t="shared" si="24"/>
        <v>0</v>
      </c>
      <c r="M160" s="51" t="e">
        <f t="shared" si="25"/>
        <v>#DIV/0!</v>
      </c>
      <c r="N160" s="51" t="e">
        <f t="shared" si="28"/>
        <v>#DIV/0!</v>
      </c>
      <c r="O160" s="51" t="e">
        <f t="shared" si="26"/>
        <v>#DIV/0!</v>
      </c>
      <c r="P160" s="49">
        <f>SUM((D136+D137+D138+D139+D140+D141+D142+D143+D144+D145+D146+D147+D148+D149+D150+D151+D152+D153+D154+D155+D156+D157+D158+D159+D160+H136+H137+H138+H139+H140+H141+H142+H143+H144+H145+H146+H147+H148+H149+H150+H151+H152+H153+H154+H155+H156+H157+H158+H159+H160)/(C136+C137+C138+C139+C140+C141+C142+C143+C144+C145+C146+C147+C148+C149+C150+C151+C152+C153+C154+C155+C156+C157+C158+C159+C160+G136+G137+G138+G139+G140+G141+G142+G143+G144+G145+G146+G147+G148+G149+G150+G151+G152+G153+G154+G155+G156+G157+G158+G159+G160))</f>
        <v>13.132596685082873</v>
      </c>
      <c r="Q160" s="50">
        <f>SUM((L135+L136+L137+L138+L139+L140+L141+L142+L143+L144+L145+L146+L147+L148+L149+L150+L151+L152+L153+L154+L155+L156+L157+L158+L159+L160)/(K135+K136+K137+K138+K139+K140+K141+K142+K143+K144+K145+K146+K147+K148+K149+K150+K151+K152+K153+K154+K155+K156+K157+K158+K159+K160))</f>
        <v>13.055861287743978</v>
      </c>
    </row>
    <row r="161" spans="1:17" ht="18" x14ac:dyDescent="0.25">
      <c r="A161" s="5"/>
      <c r="B161" s="15"/>
      <c r="C161" s="13"/>
      <c r="D161" s="13"/>
      <c r="E161" s="13"/>
      <c r="F161" s="13"/>
      <c r="G161" s="13"/>
      <c r="H161" s="13"/>
      <c r="I161" s="13"/>
      <c r="J161" s="13"/>
      <c r="K161" s="11">
        <f t="shared" si="24"/>
        <v>0</v>
      </c>
      <c r="L161" s="11">
        <f t="shared" si="24"/>
        <v>0</v>
      </c>
      <c r="M161" s="51" t="e">
        <f t="shared" si="25"/>
        <v>#DIV/0!</v>
      </c>
      <c r="N161" s="51" t="e">
        <f t="shared" si="28"/>
        <v>#DIV/0!</v>
      </c>
      <c r="O161" s="51" t="e">
        <f t="shared" si="26"/>
        <v>#DIV/0!</v>
      </c>
      <c r="P161" s="49">
        <f>SUM((D136+D137+D138+D139+D140+D141+D142+D143+D144+D145+D146+D147+D148+D149+D150+D151+D152+D153+D154+D155+D156+D157+D158+D159+D160+D161+H136+H137+H138+H139+H140+H141+H142+H143+H144+H145+H146+H147+H148+H149+H150+H151+H152+H153+H154+H155+H156+H157+H158+H159+H160+H161)/(C136+C137+C138+C139+C140+C141+C142+C143+C144+C145+C146+C147+C148+C149+C150+C151+C152+C153+C154+C155+C156+C157+C158+C159+C160+C161+G136+G137+G138+G139+G140+G141+G142+G143+G144+G145+G146+G147+G148+G149+G150+G151+G152+G153+G154+G155+G156+G157+G158+G159+G160+G161))</f>
        <v>13.132596685082873</v>
      </c>
      <c r="Q161" s="50">
        <f>SUM((L135+L136+L137+L138+L139+L140+L141+L142+L143+L144+L145+L146+L147+L148+L149+L150+L151+L152+L153+L154+L155+L156+L157+L158+L159+L160+L161)/(K135+K136+K137+K138+K139+K140+K141+K142+K143+K144+K145+K146+K147+K148+K149+K150+K151+K152+K153+K154+K155+K156+K157+K158+K159+K160+K161))</f>
        <v>13.055861287743978</v>
      </c>
    </row>
    <row r="162" spans="1:17" ht="18" x14ac:dyDescent="0.25">
      <c r="A162" s="5"/>
      <c r="B162" s="15"/>
      <c r="C162" s="13"/>
      <c r="D162" s="13"/>
      <c r="E162" s="13"/>
      <c r="F162" s="13"/>
      <c r="G162" s="13"/>
      <c r="H162" s="13"/>
      <c r="I162" s="13"/>
      <c r="J162" s="13"/>
      <c r="K162" s="11">
        <f t="shared" si="24"/>
        <v>0</v>
      </c>
      <c r="L162" s="11">
        <f t="shared" si="24"/>
        <v>0</v>
      </c>
      <c r="M162" s="51" t="e">
        <f t="shared" si="25"/>
        <v>#DIV/0!</v>
      </c>
      <c r="N162" s="51" t="e">
        <f t="shared" si="28"/>
        <v>#DIV/0!</v>
      </c>
      <c r="O162" s="51" t="e">
        <f t="shared" si="26"/>
        <v>#DIV/0!</v>
      </c>
      <c r="P162" s="49">
        <f>SUM((D136+D137+D138+D139+D140+D141+D142+D143+D144+D145+D146+D147+D148+D149+D150+D151+D152+D153+D154+D155+D156+D157+D158+D159+D160+D161+D162+H136+H137+H138+H139+H140+H141+H142+H143+H144+H145+H146+H147+H148+H149+H150+H151+H152+H153+H154+H155+H156+H157+H158+H159+H160+H161+H162)/(C136+C137+C138+C139+C140+C141+C142+C143+C144+C145+C146+C147+C148+C149+C150+C151+C152+C153+C154+C155+C156+C157+C158+C159+C160+C161+C162+G136+G137+G138+G139+G140+G141+G142+G143+G144+G145+G146+G147+G148+G149+G150+G151+G152+G153+G154+G155+G156+G157+G158+G159+G160+G161+G162))</f>
        <v>13.132596685082873</v>
      </c>
      <c r="Q162" s="50">
        <f>SUM((L135+L136+L137+L138+L139+L140+L141+L142+L143+L144+L145+L146+L147+L148+L149+L150+L151+L152+L153+L154+L155+L156+L157+L158+L159+L160+L161+L162)/(K135+K136+K137+K138+K139+K140+K141+K142+K143+K144+K145+K146+K147+K148+K149+K150+K151+K152+K153+K154+K155+K156+K157+K158+K159+K160+K161+K162))</f>
        <v>13.055861287743978</v>
      </c>
    </row>
    <row r="163" spans="1:17" ht="18" x14ac:dyDescent="0.25">
      <c r="A163" s="5"/>
      <c r="B163" s="8"/>
      <c r="C163" s="14"/>
      <c r="D163" s="14"/>
      <c r="E163" s="14"/>
      <c r="F163" s="14"/>
      <c r="G163" s="14"/>
      <c r="H163" s="14"/>
      <c r="I163" s="14"/>
      <c r="J163" s="14"/>
      <c r="K163" s="8"/>
      <c r="L163" s="8"/>
      <c r="M163" s="46"/>
      <c r="N163" s="46"/>
      <c r="O163" s="46"/>
      <c r="P163" s="46"/>
      <c r="Q163" s="48"/>
    </row>
    <row r="164" spans="1:17" ht="18.75" thickBot="1" x14ac:dyDescent="0.3">
      <c r="A164" s="5"/>
      <c r="B164" s="8"/>
      <c r="C164" s="14"/>
      <c r="D164" s="14"/>
      <c r="E164" s="14"/>
      <c r="F164" s="14"/>
      <c r="G164" s="14"/>
      <c r="H164" s="14"/>
      <c r="I164" s="14"/>
      <c r="J164" s="14"/>
      <c r="K164" s="8"/>
      <c r="L164" s="8"/>
      <c r="M164" s="46"/>
      <c r="N164" s="46"/>
      <c r="O164" s="46"/>
      <c r="P164" s="46"/>
      <c r="Q164" s="48"/>
    </row>
    <row r="165" spans="1:17" ht="19.5" thickTop="1" thickBot="1" x14ac:dyDescent="0.3">
      <c r="A165" s="17" t="s">
        <v>18</v>
      </c>
      <c r="B165" s="19"/>
      <c r="C165" s="70">
        <f>Q162</f>
        <v>13.055861287743978</v>
      </c>
      <c r="D165" s="20"/>
      <c r="E165" s="20">
        <f>COUNTA(E136:E162)</f>
        <v>3</v>
      </c>
      <c r="F165" s="20">
        <f t="shared" ref="F165:J165" si="29">COUNTA(F136:F162)</f>
        <v>2</v>
      </c>
      <c r="G165" s="20"/>
      <c r="H165" s="20"/>
      <c r="I165" s="20">
        <f t="shared" si="29"/>
        <v>4</v>
      </c>
      <c r="J165" s="20">
        <f t="shared" si="29"/>
        <v>2</v>
      </c>
      <c r="K165" s="68">
        <f>SUM(K135:K162)</f>
        <v>402.50121261115601</v>
      </c>
      <c r="L165" s="68">
        <f>SUM(L135:L162)</f>
        <v>5255</v>
      </c>
      <c r="M165" s="52"/>
      <c r="N165" s="52"/>
      <c r="O165" s="53"/>
      <c r="P165" s="53"/>
      <c r="Q165" s="48"/>
    </row>
    <row r="166" spans="1:17" ht="18" x14ac:dyDescent="0.25">
      <c r="A166" s="5"/>
      <c r="B166" s="28"/>
      <c r="C166" s="23"/>
      <c r="D166" s="16"/>
      <c r="E166" s="16"/>
      <c r="F166" s="16"/>
      <c r="G166" s="24"/>
      <c r="H166" s="16"/>
      <c r="I166" s="16"/>
      <c r="J166" s="16"/>
      <c r="K166" s="5"/>
      <c r="L166" s="5"/>
      <c r="M166" s="48"/>
      <c r="N166" s="48"/>
      <c r="O166" s="48"/>
      <c r="P166" s="48"/>
      <c r="Q166" s="48"/>
    </row>
    <row r="167" spans="1:17" ht="18" x14ac:dyDescent="0.25">
      <c r="A167" s="28" t="s">
        <v>85</v>
      </c>
      <c r="B167" s="28"/>
      <c r="C167" s="23"/>
      <c r="D167" s="16"/>
      <c r="E167" s="16"/>
      <c r="F167" s="16"/>
      <c r="G167" s="24"/>
      <c r="H167" s="16"/>
      <c r="I167" s="16"/>
      <c r="J167" s="16"/>
      <c r="K167" s="5"/>
      <c r="L167" s="5"/>
      <c r="M167" s="48"/>
      <c r="N167" s="48"/>
      <c r="O167" s="48"/>
      <c r="P167" s="48"/>
      <c r="Q167" s="48"/>
    </row>
    <row r="168" spans="1:17" ht="18" x14ac:dyDescent="0.25">
      <c r="A168" s="28"/>
      <c r="B168" s="9" t="s">
        <v>16</v>
      </c>
      <c r="C168" s="55">
        <f>SUM(D168/10.55)</f>
        <v>47.488151658767769</v>
      </c>
      <c r="D168" s="10">
        <v>501</v>
      </c>
      <c r="E168" s="10"/>
      <c r="F168" s="10"/>
      <c r="G168" s="10"/>
      <c r="H168" s="10"/>
      <c r="I168" s="10"/>
      <c r="J168" s="10"/>
      <c r="K168" s="56">
        <f>C168</f>
        <v>47.488151658767769</v>
      </c>
      <c r="L168" s="11">
        <v>501</v>
      </c>
      <c r="M168" s="49">
        <f>SUM(D168/C168)</f>
        <v>10.55</v>
      </c>
      <c r="N168" s="46" t="e">
        <f>SUM(H168/G168)</f>
        <v>#DIV/0!</v>
      </c>
      <c r="O168" s="49">
        <f>SUM(L168/K168)</f>
        <v>10.55</v>
      </c>
      <c r="P168" s="49">
        <f>SUM((D168+H168)/(C168+G168))</f>
        <v>10.55</v>
      </c>
      <c r="Q168" s="50">
        <f>SUM(L168/K168)</f>
        <v>10.55</v>
      </c>
    </row>
    <row r="169" spans="1:17" ht="18" x14ac:dyDescent="0.25">
      <c r="A169" s="28"/>
      <c r="B169" s="12">
        <v>46282</v>
      </c>
      <c r="C169" s="13"/>
      <c r="D169" s="13"/>
      <c r="E169" s="13"/>
      <c r="F169" s="13"/>
      <c r="G169" s="13">
        <v>23</v>
      </c>
      <c r="H169" s="13">
        <v>373</v>
      </c>
      <c r="I169" s="13" t="s">
        <v>17</v>
      </c>
      <c r="J169" s="13"/>
      <c r="K169" s="11">
        <f>SUM(C169+G169)</f>
        <v>23</v>
      </c>
      <c r="L169" s="11">
        <f>SUM(D169+H169)</f>
        <v>373</v>
      </c>
      <c r="M169" s="51" t="e">
        <f>SUM(D169/C169)</f>
        <v>#DIV/0!</v>
      </c>
      <c r="N169" s="51">
        <f>SUM(H169/G169)</f>
        <v>16.217391304347824</v>
      </c>
      <c r="O169" s="51">
        <f>SUM(L169/K169)</f>
        <v>16.217391304347824</v>
      </c>
      <c r="P169" s="49">
        <f>SUM((D169+H169)/(C169+G169))</f>
        <v>16.217391304347824</v>
      </c>
      <c r="Q169" s="50">
        <f>SUM((L168+L169)/(K168+K169))</f>
        <v>12.399246957574126</v>
      </c>
    </row>
    <row r="170" spans="1:17" ht="18" x14ac:dyDescent="0.25">
      <c r="A170" s="28"/>
      <c r="B170" s="12">
        <f>SUM(B169+7)</f>
        <v>46289</v>
      </c>
      <c r="C170" s="13">
        <v>50</v>
      </c>
      <c r="D170" s="13">
        <v>501</v>
      </c>
      <c r="E170" s="13" t="s">
        <v>17</v>
      </c>
      <c r="F170" s="13"/>
      <c r="G170" s="13">
        <v>47</v>
      </c>
      <c r="H170" s="13">
        <v>361</v>
      </c>
      <c r="I170" s="13" t="s">
        <v>17</v>
      </c>
      <c r="J170" s="13"/>
      <c r="K170" s="11">
        <f t="shared" ref="K170:L195" si="30">SUM(C170+G170)</f>
        <v>97</v>
      </c>
      <c r="L170" s="11">
        <f t="shared" si="30"/>
        <v>862</v>
      </c>
      <c r="M170" s="51">
        <f t="shared" ref="M170:M195" si="31">SUM(D170/C170)</f>
        <v>10.02</v>
      </c>
      <c r="N170" s="51">
        <f>SUM(H170/G170)</f>
        <v>7.6808510638297873</v>
      </c>
      <c r="O170" s="51">
        <f t="shared" ref="O170:O195" si="32">SUM(L170/K170)</f>
        <v>8.8865979381443303</v>
      </c>
      <c r="P170" s="49">
        <f>SUM((D169+D170+H169+H170)/(C169+C170+G169+G170))</f>
        <v>10.291666666666666</v>
      </c>
      <c r="Q170" s="50">
        <f>SUM((L168+L169+L170)/(K168+K169+K170))</f>
        <v>10.364912280701754</v>
      </c>
    </row>
    <row r="171" spans="1:17" ht="18" x14ac:dyDescent="0.25">
      <c r="A171" s="5"/>
      <c r="B171" s="12">
        <f t="shared" ref="B171:B186" si="33">SUM(B170+7)</f>
        <v>46296</v>
      </c>
      <c r="C171" s="13">
        <v>54</v>
      </c>
      <c r="D171" s="13">
        <v>593</v>
      </c>
      <c r="E171" s="13"/>
      <c r="F171" s="13" t="s">
        <v>17</v>
      </c>
      <c r="G171" s="13">
        <v>30</v>
      </c>
      <c r="H171" s="13">
        <v>301</v>
      </c>
      <c r="I171" s="13" t="s">
        <v>17</v>
      </c>
      <c r="J171" s="13"/>
      <c r="K171" s="11">
        <f t="shared" si="30"/>
        <v>84</v>
      </c>
      <c r="L171" s="11">
        <f t="shared" si="30"/>
        <v>894</v>
      </c>
      <c r="M171" s="51">
        <f t="shared" si="31"/>
        <v>10.981481481481481</v>
      </c>
      <c r="N171" s="51">
        <f t="shared" ref="N171:N195" si="34">SUM(H171/G171)</f>
        <v>10.033333333333333</v>
      </c>
      <c r="O171" s="51">
        <f t="shared" si="32"/>
        <v>10.642857142857142</v>
      </c>
      <c r="P171" s="49">
        <f>SUM((D169+D170+D171+H169+H170+H171)/(C169+C170+C171+G169+G170+G171))</f>
        <v>10.436274509803921</v>
      </c>
      <c r="Q171" s="50">
        <f>SUM((L168+L169+L170+L171)/(K168+K169+K170+K171))</f>
        <v>10.457749133122267</v>
      </c>
    </row>
    <row r="172" spans="1:17" ht="18" x14ac:dyDescent="0.25">
      <c r="A172" s="5"/>
      <c r="B172" s="12">
        <f t="shared" si="33"/>
        <v>46303</v>
      </c>
      <c r="C172" s="13"/>
      <c r="D172" s="13"/>
      <c r="E172" s="13"/>
      <c r="F172" s="13"/>
      <c r="G172" s="13">
        <v>36</v>
      </c>
      <c r="H172" s="13">
        <v>301</v>
      </c>
      <c r="I172" s="13" t="s">
        <v>17</v>
      </c>
      <c r="J172" s="13"/>
      <c r="K172" s="11">
        <f t="shared" si="30"/>
        <v>36</v>
      </c>
      <c r="L172" s="11">
        <f t="shared" si="30"/>
        <v>301</v>
      </c>
      <c r="M172" s="51" t="e">
        <f t="shared" si="31"/>
        <v>#DIV/0!</v>
      </c>
      <c r="N172" s="51">
        <f t="shared" si="34"/>
        <v>8.3611111111111107</v>
      </c>
      <c r="O172" s="51">
        <f t="shared" si="32"/>
        <v>8.3611111111111107</v>
      </c>
      <c r="P172" s="49">
        <f>SUM((D169+D170+D171+D172+H169+H170+H171+H172)/(C169+C170+C171+C172+G169+G170+G171+G172))</f>
        <v>10.125</v>
      </c>
      <c r="Q172" s="50">
        <f>SUM((L168+L169+L170+L171+L172)/(K168+K169+K170+K171+K172))</f>
        <v>10.195202769535113</v>
      </c>
    </row>
    <row r="173" spans="1:17" ht="18" x14ac:dyDescent="0.25">
      <c r="A173" s="5"/>
      <c r="B173" s="12">
        <f t="shared" si="33"/>
        <v>46310</v>
      </c>
      <c r="C173" s="13">
        <v>42</v>
      </c>
      <c r="D173" s="13">
        <v>489</v>
      </c>
      <c r="E173" s="13"/>
      <c r="F173" s="13" t="s">
        <v>17</v>
      </c>
      <c r="G173" s="13">
        <v>21</v>
      </c>
      <c r="H173" s="13">
        <v>301</v>
      </c>
      <c r="I173" s="13" t="s">
        <v>17</v>
      </c>
      <c r="J173" s="13"/>
      <c r="K173" s="11">
        <f t="shared" si="30"/>
        <v>63</v>
      </c>
      <c r="L173" s="11">
        <f t="shared" si="30"/>
        <v>790</v>
      </c>
      <c r="M173" s="51">
        <f t="shared" si="31"/>
        <v>11.642857142857142</v>
      </c>
      <c r="N173" s="51">
        <f t="shared" si="34"/>
        <v>14.333333333333334</v>
      </c>
      <c r="O173" s="51">
        <f t="shared" si="32"/>
        <v>12.53968253968254</v>
      </c>
      <c r="P173" s="49">
        <f>SUM((D169+D170+D171+D172+D173+H169+H170+H171+H172+H173)/(C169+C170+C171+C172+C173+G169+G170+G171+G172+G173))</f>
        <v>10.627062706270626</v>
      </c>
      <c r="Q173" s="50">
        <f>SUM((L168+L169+L170+L171+L172+L173)/(K168+K169+K170+K171+K172+K173))</f>
        <v>10.616621367625383</v>
      </c>
    </row>
    <row r="174" spans="1:17" ht="18" x14ac:dyDescent="0.25">
      <c r="A174" s="5"/>
      <c r="B174" s="12">
        <f t="shared" si="33"/>
        <v>46317</v>
      </c>
      <c r="C174" s="13">
        <v>48</v>
      </c>
      <c r="D174" s="13">
        <v>501</v>
      </c>
      <c r="E174" s="13" t="s">
        <v>17</v>
      </c>
      <c r="F174" s="13"/>
      <c r="G174" s="13">
        <v>39</v>
      </c>
      <c r="H174" s="13">
        <v>309</v>
      </c>
      <c r="I174" s="13"/>
      <c r="J174" s="13" t="s">
        <v>17</v>
      </c>
      <c r="K174" s="11">
        <f t="shared" si="30"/>
        <v>87</v>
      </c>
      <c r="L174" s="11">
        <f t="shared" si="30"/>
        <v>810</v>
      </c>
      <c r="M174" s="51">
        <f t="shared" si="31"/>
        <v>10.4375</v>
      </c>
      <c r="N174" s="51">
        <f t="shared" si="34"/>
        <v>7.9230769230769234</v>
      </c>
      <c r="O174" s="51">
        <f t="shared" si="32"/>
        <v>9.3103448275862064</v>
      </c>
      <c r="P174" s="49">
        <f>SUM((D169+D170+D171+D172+D173+D174+H169+H170+H171+H172+H173+H174)/(C169+C170+C171+C172+C173+C174+G169+G170+G171+G172+G173+G174))</f>
        <v>10.333333333333334</v>
      </c>
      <c r="Q174" s="50">
        <f>SUM((L168+L169+L170+L171+L172+L173+L174)/(K168+K169+K170+K171+K172+K173+K174))</f>
        <v>10.356851912035532</v>
      </c>
    </row>
    <row r="175" spans="1:17" ht="18" x14ac:dyDescent="0.25">
      <c r="A175" s="5"/>
      <c r="B175" s="12">
        <f t="shared" si="33"/>
        <v>46324</v>
      </c>
      <c r="C175" s="13"/>
      <c r="D175" s="13"/>
      <c r="E175" s="13"/>
      <c r="F175" s="13"/>
      <c r="G175" s="13"/>
      <c r="H175" s="13"/>
      <c r="I175" s="13"/>
      <c r="J175" s="13"/>
      <c r="K175" s="11">
        <f t="shared" si="30"/>
        <v>0</v>
      </c>
      <c r="L175" s="11">
        <f t="shared" si="30"/>
        <v>0</v>
      </c>
      <c r="M175" s="51" t="e">
        <f t="shared" si="31"/>
        <v>#DIV/0!</v>
      </c>
      <c r="N175" s="51" t="e">
        <f t="shared" si="34"/>
        <v>#DIV/0!</v>
      </c>
      <c r="O175" s="51" t="e">
        <f t="shared" si="32"/>
        <v>#DIV/0!</v>
      </c>
      <c r="P175" s="49">
        <f>SUM((D169+D170+D171+D172+D173+D174+D175+H169+H170+H171+H172+H173+H174+H175)/(C169+C170+C171+C172+C173+C174+C175+G169+G170+G171+G172+G173+G174+G175))</f>
        <v>10.333333333333334</v>
      </c>
      <c r="Q175" s="50">
        <f>SUM((L168+L169+L170+L171+L172+L173+L174+L175)/(K168+K169+K170+K171+K172+K173+K174+K175))</f>
        <v>10.356851912035532</v>
      </c>
    </row>
    <row r="176" spans="1:17" ht="18" x14ac:dyDescent="0.25">
      <c r="A176" s="5"/>
      <c r="B176" s="12">
        <f t="shared" si="33"/>
        <v>46331</v>
      </c>
      <c r="C176" s="13"/>
      <c r="D176" s="13"/>
      <c r="E176" s="13"/>
      <c r="F176" s="13"/>
      <c r="G176" s="13"/>
      <c r="H176" s="13"/>
      <c r="I176" s="13"/>
      <c r="J176" s="13"/>
      <c r="K176" s="11">
        <f t="shared" si="30"/>
        <v>0</v>
      </c>
      <c r="L176" s="11">
        <f t="shared" si="30"/>
        <v>0</v>
      </c>
      <c r="M176" s="51" t="e">
        <f t="shared" si="31"/>
        <v>#DIV/0!</v>
      </c>
      <c r="N176" s="51" t="e">
        <f t="shared" si="34"/>
        <v>#DIV/0!</v>
      </c>
      <c r="O176" s="51" t="e">
        <f t="shared" si="32"/>
        <v>#DIV/0!</v>
      </c>
      <c r="P176" s="49">
        <f>SUM((D169+D170+D171+D172+D173+D174+D175+D176+H169+H170+H171+H172+H173+H174+H175+H176)/(C169+C170+C171+C172+C173+C174+C175+C176+G169+G170+G171+G172+G173+G174+G175+G176))</f>
        <v>10.333333333333334</v>
      </c>
      <c r="Q176" s="50">
        <f>SUM((L168+L169+L170+L171+L172+L173+L174+L175+L176)/(K168+K169+K170+K171+K172+K173+K174+K175+K176))</f>
        <v>10.356851912035532</v>
      </c>
    </row>
    <row r="177" spans="1:17" ht="18" x14ac:dyDescent="0.25">
      <c r="A177" s="5"/>
      <c r="B177" s="12">
        <f t="shared" si="33"/>
        <v>46338</v>
      </c>
      <c r="C177" s="13"/>
      <c r="D177" s="13"/>
      <c r="E177" s="13"/>
      <c r="F177" s="13"/>
      <c r="G177" s="13"/>
      <c r="H177" s="13"/>
      <c r="I177" s="13"/>
      <c r="J177" s="13"/>
      <c r="K177" s="11">
        <f t="shared" si="30"/>
        <v>0</v>
      </c>
      <c r="L177" s="11">
        <f t="shared" si="30"/>
        <v>0</v>
      </c>
      <c r="M177" s="51" t="e">
        <f t="shared" si="31"/>
        <v>#DIV/0!</v>
      </c>
      <c r="N177" s="51" t="e">
        <f t="shared" si="34"/>
        <v>#DIV/0!</v>
      </c>
      <c r="O177" s="51" t="e">
        <f t="shared" si="32"/>
        <v>#DIV/0!</v>
      </c>
      <c r="P177" s="49">
        <f>SUM((D169+D170+D171+D172+D173+D174+D175+D176+D177+H169+H170+H171+H172+H173+H174+H175+H176+H177)/(C169+C170+C171+C172+C173+C174+C175+C176+C177+G169+G170+G171+G172+G173+G174+G175+G176+G177))</f>
        <v>10.333333333333334</v>
      </c>
      <c r="Q177" s="50">
        <f>SUM((L168+L169+L170+L171+L172+L173+L174+L175+L176+L177)/(K168+K169+K170+K171+K172+K173+K174+K175+K176+K177))</f>
        <v>10.356851912035532</v>
      </c>
    </row>
    <row r="178" spans="1:17" ht="18" x14ac:dyDescent="0.25">
      <c r="A178" s="5"/>
      <c r="B178" s="12">
        <f t="shared" si="33"/>
        <v>46345</v>
      </c>
      <c r="C178" s="13"/>
      <c r="D178" s="13"/>
      <c r="E178" s="13"/>
      <c r="F178" s="13"/>
      <c r="G178" s="13"/>
      <c r="H178" s="13"/>
      <c r="I178" s="13"/>
      <c r="J178" s="13"/>
      <c r="K178" s="11">
        <f t="shared" si="30"/>
        <v>0</v>
      </c>
      <c r="L178" s="11">
        <f t="shared" si="30"/>
        <v>0</v>
      </c>
      <c r="M178" s="51" t="e">
        <f t="shared" si="31"/>
        <v>#DIV/0!</v>
      </c>
      <c r="N178" s="51" t="e">
        <f t="shared" si="34"/>
        <v>#DIV/0!</v>
      </c>
      <c r="O178" s="51" t="e">
        <f t="shared" si="32"/>
        <v>#DIV/0!</v>
      </c>
      <c r="P178" s="49">
        <f>SUM((D169+D170+D171+D172+D173+D174+D175+D176+D177+D178+H169+H170+H171+H172+H173+H174+H175+H176+H177+H178)/(C169+C170+C171+C172+C173+C174+C175+C176+C177+C178+G169+G170+G171+G172+G173+G174+G175+G176+G177+G178))</f>
        <v>10.333333333333334</v>
      </c>
      <c r="Q178" s="50">
        <f>SUM((L168+L169+L170+L171+L172+L173+L174+L175+L176+L177+L178)/(K168+K169+K170+K171+K172+K173+K174+K175+K176+K177+K178))</f>
        <v>10.356851912035532</v>
      </c>
    </row>
    <row r="179" spans="1:17" ht="18" x14ac:dyDescent="0.25">
      <c r="A179" s="5"/>
      <c r="B179" s="12">
        <f t="shared" si="33"/>
        <v>46352</v>
      </c>
      <c r="C179" s="13"/>
      <c r="D179" s="13"/>
      <c r="E179" s="13"/>
      <c r="F179" s="13"/>
      <c r="G179" s="13"/>
      <c r="H179" s="13"/>
      <c r="I179" s="13"/>
      <c r="J179" s="13"/>
      <c r="K179" s="11">
        <f t="shared" si="30"/>
        <v>0</v>
      </c>
      <c r="L179" s="11">
        <f t="shared" si="30"/>
        <v>0</v>
      </c>
      <c r="M179" s="51" t="e">
        <f t="shared" si="31"/>
        <v>#DIV/0!</v>
      </c>
      <c r="N179" s="51" t="e">
        <f t="shared" si="34"/>
        <v>#DIV/0!</v>
      </c>
      <c r="O179" s="51" t="e">
        <f t="shared" si="32"/>
        <v>#DIV/0!</v>
      </c>
      <c r="P179" s="49">
        <f>SUM((D169+D170+D171+D172+D173+D174+D175+D176+D177+D178+D179+H169+H170+H171+H172+H173+H174+H175+H176+H177+H178+H179)/(C169+C170+C171+C172+C173+C174+C175+C176+C177+C178+C179+G169+G170+G171+G172+G173+G174+G175+G176+G177+G178+G179))</f>
        <v>10.333333333333334</v>
      </c>
      <c r="Q179" s="50">
        <f>SUM((L168+L169+L170+L171+L172+L173+L174+L175+L176+L177+L178+L179)/(K168+K169+K170+K171+K172+K173+K174+K175+K176+K177+K178+K179))</f>
        <v>10.356851912035532</v>
      </c>
    </row>
    <row r="180" spans="1:17" ht="18" x14ac:dyDescent="0.25">
      <c r="A180" s="5"/>
      <c r="B180" s="12">
        <f t="shared" si="33"/>
        <v>46359</v>
      </c>
      <c r="C180" s="13"/>
      <c r="D180" s="13"/>
      <c r="E180" s="13"/>
      <c r="F180" s="13"/>
      <c r="G180" s="13"/>
      <c r="H180" s="13"/>
      <c r="I180" s="13"/>
      <c r="J180" s="13"/>
      <c r="K180" s="11">
        <f t="shared" si="30"/>
        <v>0</v>
      </c>
      <c r="L180" s="11">
        <f t="shared" si="30"/>
        <v>0</v>
      </c>
      <c r="M180" s="51" t="e">
        <f t="shared" si="31"/>
        <v>#DIV/0!</v>
      </c>
      <c r="N180" s="51" t="e">
        <f t="shared" si="34"/>
        <v>#DIV/0!</v>
      </c>
      <c r="O180" s="51" t="e">
        <f t="shared" si="32"/>
        <v>#DIV/0!</v>
      </c>
      <c r="P180" s="49">
        <f>SUM((D169+D170+D171+D172+D173+D174+D175+D176+D177+D178+D179+D180+H169+H170+H171+H172+H173+H174+H175+H176+H177+H178+H179+H180)/(C169+C170+C171+C172+C173+C174+C175+C176+C177+C178+C179+C180+G169+G170+G171+G172+G173+G174+G175+G176+G177+G178+G179+G180))</f>
        <v>10.333333333333334</v>
      </c>
      <c r="Q180" s="50">
        <f>SUM((L168+L169+L170+L171+L172+L173+L174+L175+L176+L177+L178+L179+L180)/(K168+K169+K170+K171+K172+K173+K174+K175+K176+K177+K178+K179+K180))</f>
        <v>10.356851912035532</v>
      </c>
    </row>
    <row r="181" spans="1:17" ht="18" x14ac:dyDescent="0.25">
      <c r="A181" s="5"/>
      <c r="B181" s="12">
        <f t="shared" si="33"/>
        <v>46366</v>
      </c>
      <c r="C181" s="13"/>
      <c r="D181" s="13"/>
      <c r="E181" s="13"/>
      <c r="F181" s="13"/>
      <c r="G181" s="13"/>
      <c r="H181" s="13"/>
      <c r="I181" s="13"/>
      <c r="J181" s="13"/>
      <c r="K181" s="11">
        <f t="shared" si="30"/>
        <v>0</v>
      </c>
      <c r="L181" s="11">
        <f t="shared" si="30"/>
        <v>0</v>
      </c>
      <c r="M181" s="51" t="e">
        <f t="shared" si="31"/>
        <v>#DIV/0!</v>
      </c>
      <c r="N181" s="51" t="e">
        <f t="shared" si="34"/>
        <v>#DIV/0!</v>
      </c>
      <c r="O181" s="51" t="e">
        <f t="shared" si="32"/>
        <v>#DIV/0!</v>
      </c>
      <c r="P181" s="49">
        <f>SUM((D169+D170+D171+D172+D173+D174+D175+D176+D177+D178+D179+D180+D181+H169+H170+H171+H172+H173+H174+H175+H176+H177+H178+H179+H180+H181)/(C169+C170+C171+C172+C173+C174+C175+C176+C177+C178+C179+C180+C181+G169+G170+G171+G172+G173+G174+G175+G176+G177+G178+G179+G180+G181))</f>
        <v>10.333333333333334</v>
      </c>
      <c r="Q181" s="50">
        <f>SUM((L168+L169+L170+L171+L172+L173+L174+L175+L176+L177+L178+L179+L180+L181)/(K168+K169+K170+K171+K172+K173+K174+K175+K176+K177+K178+K179+K180+K181))</f>
        <v>10.356851912035532</v>
      </c>
    </row>
    <row r="182" spans="1:17" ht="18" x14ac:dyDescent="0.25">
      <c r="A182" s="5"/>
      <c r="B182" s="12">
        <f t="shared" si="33"/>
        <v>46373</v>
      </c>
      <c r="C182" s="13"/>
      <c r="D182" s="13"/>
      <c r="E182" s="13"/>
      <c r="F182" s="13"/>
      <c r="G182" s="13"/>
      <c r="H182" s="13"/>
      <c r="I182" s="13"/>
      <c r="J182" s="13"/>
      <c r="K182" s="11">
        <f t="shared" si="30"/>
        <v>0</v>
      </c>
      <c r="L182" s="11">
        <f t="shared" si="30"/>
        <v>0</v>
      </c>
      <c r="M182" s="51" t="e">
        <f t="shared" si="31"/>
        <v>#DIV/0!</v>
      </c>
      <c r="N182" s="51" t="e">
        <f t="shared" si="34"/>
        <v>#DIV/0!</v>
      </c>
      <c r="O182" s="51" t="e">
        <f t="shared" si="32"/>
        <v>#DIV/0!</v>
      </c>
      <c r="P182" s="49">
        <f>SUM((D169+D170+D171+D172+D173+D174+D175+D176+D177+D178+D179+D180+D181+D182+H169+H170+H171+H172+H173+H174+H175+H176+H177+H178+H179+H180+H181+H182)/(C169+C170+C171+C172+C173+C174+C175+C176+C177+C178+C179+C180+C181+C182+G169+G170+G171+G172+G173+G174+G175+G176+G177+G178+G179+G180+G181+G182))</f>
        <v>10.333333333333334</v>
      </c>
      <c r="Q182" s="50">
        <f>SUM((L168+L169+L170+L171+L172+L173+L174+L175+L176+L177+L178+L179+L180+L181+L182)/(K168+K169+K170+K171+K172+K173+K174+K175+K176+K177+K178+K179+K180+K181+K182))</f>
        <v>10.356851912035532</v>
      </c>
    </row>
    <row r="183" spans="1:17" ht="18" x14ac:dyDescent="0.25">
      <c r="A183" s="5"/>
      <c r="B183" s="12">
        <f t="shared" si="33"/>
        <v>46380</v>
      </c>
      <c r="C183" s="13"/>
      <c r="D183" s="13"/>
      <c r="E183" s="13"/>
      <c r="F183" s="13"/>
      <c r="G183" s="13"/>
      <c r="H183" s="13"/>
      <c r="I183" s="13"/>
      <c r="J183" s="13"/>
      <c r="K183" s="11">
        <f t="shared" si="30"/>
        <v>0</v>
      </c>
      <c r="L183" s="11">
        <f t="shared" si="30"/>
        <v>0</v>
      </c>
      <c r="M183" s="51" t="e">
        <f t="shared" si="31"/>
        <v>#DIV/0!</v>
      </c>
      <c r="N183" s="51" t="e">
        <f t="shared" si="34"/>
        <v>#DIV/0!</v>
      </c>
      <c r="O183" s="51" t="e">
        <f t="shared" si="32"/>
        <v>#DIV/0!</v>
      </c>
      <c r="P183" s="49">
        <f>SUM((D169+D170+D171+D172+D173+D174+D175+D176+D177+D178+D179+D180+D181+D182+D183+H169+H170+H171+H172+H173+H174+H175+H176+H177+H178+H179+H180+H181+H182+H183)/(C169+C170+C171+C172+C173+C174+C175+C176+C177+C178+C179+C180+C181+C182+C183+G169+G170+G171+G172+G173+G174+G175+G176+G177+G178+G179+G180+G181+G182+G183))</f>
        <v>10.333333333333334</v>
      </c>
      <c r="Q183" s="50">
        <f>SUM((L168+L169+L170+L171+L172+L173+L174+L175+L176+L177+L178+L179+L180+L181+L182+L183)/(K168+K169+K170+K171+K172+K173+K174+K175+K176+K177+K178+K179+K180+K181+K182+K183))</f>
        <v>10.356851912035532</v>
      </c>
    </row>
    <row r="184" spans="1:17" ht="18" x14ac:dyDescent="0.25">
      <c r="A184" s="5"/>
      <c r="B184" s="12">
        <f t="shared" si="33"/>
        <v>46387</v>
      </c>
      <c r="C184" s="13"/>
      <c r="D184" s="13"/>
      <c r="E184" s="13"/>
      <c r="F184" s="13"/>
      <c r="G184" s="13"/>
      <c r="H184" s="13"/>
      <c r="I184" s="13"/>
      <c r="J184" s="13"/>
      <c r="K184" s="11">
        <f t="shared" si="30"/>
        <v>0</v>
      </c>
      <c r="L184" s="11">
        <f t="shared" si="30"/>
        <v>0</v>
      </c>
      <c r="M184" s="51" t="e">
        <f t="shared" si="31"/>
        <v>#DIV/0!</v>
      </c>
      <c r="N184" s="51" t="e">
        <f t="shared" si="34"/>
        <v>#DIV/0!</v>
      </c>
      <c r="O184" s="51" t="e">
        <f t="shared" si="32"/>
        <v>#DIV/0!</v>
      </c>
      <c r="P184" s="49">
        <f>SUM((D169+D170+D171+D172+D173+D174+D175+D176+D177+D178+D179+D180+D181+D182+D183+D184+H169+H170+H171+H172+H173+H174+H175+H176+H177+H178+H179+H180+H181+H182+H183+H184)/(C169+C170+C171+C172+C173+C174+C175+C176+C177+C178+C179+C180+C181+C182+C183+C184+G169+G170+G171+G172+G173+G174+G175+G176+G177+G178+G179+G180+G181+G182+G183+G184))</f>
        <v>10.333333333333334</v>
      </c>
      <c r="Q184" s="50">
        <f>SUM((L168+L169+L170+L171+L172+L173+L174+L175+L176+L177+L178+L179+L180+L181+L182+L183+L184)/(K168+K169+K170+K171+K172+K173+K174+K175+K176+K177+K178+K179+K180+K181+K182+K183+K184))</f>
        <v>10.356851912035532</v>
      </c>
    </row>
    <row r="185" spans="1:17" ht="18" x14ac:dyDescent="0.25">
      <c r="A185" s="5"/>
      <c r="B185" s="12">
        <f t="shared" si="33"/>
        <v>46394</v>
      </c>
      <c r="C185" s="13"/>
      <c r="D185" s="13"/>
      <c r="E185" s="13"/>
      <c r="F185" s="13"/>
      <c r="G185" s="13"/>
      <c r="H185" s="13"/>
      <c r="I185" s="13"/>
      <c r="J185" s="13"/>
      <c r="K185" s="11">
        <f t="shared" si="30"/>
        <v>0</v>
      </c>
      <c r="L185" s="11">
        <f t="shared" si="30"/>
        <v>0</v>
      </c>
      <c r="M185" s="51" t="e">
        <f t="shared" si="31"/>
        <v>#DIV/0!</v>
      </c>
      <c r="N185" s="51" t="e">
        <f t="shared" si="34"/>
        <v>#DIV/0!</v>
      </c>
      <c r="O185" s="51" t="e">
        <f t="shared" si="32"/>
        <v>#DIV/0!</v>
      </c>
      <c r="P185" s="49">
        <f>SUM((D169+D170+D171+D172+D173+D174+D175+D176+D177+D178+D179+D180+D181+D182+D183+D184+D185+H169+H170+H171+H172+H173+H174+H175+H176+H177+H178+H179+H180+H181+H182+H183+H184+H185)/(C169+C170+C171+C172+C173+C174+C175+C176+C177+C178+C179+C180+C181+C182+C183+C184+C185+G169+G170+G171+G172+G173+G174+G175+G176+G177+G178+G179+G180+G181+G182+G183+G184+G185))</f>
        <v>10.333333333333334</v>
      </c>
      <c r="Q185" s="50">
        <f>SUM((L168+L169+L170+L171+L172+L173+L174+L175+L176+L177+L178+L179+L180+L181+L182+L183+L184+L185)/(K168+K169+K170+K171+K172+K173+K174+K175+K176+K177+K178+K179+K180+K181+K182+K183+K184+K185))</f>
        <v>10.356851912035532</v>
      </c>
    </row>
    <row r="186" spans="1:17" ht="18" x14ac:dyDescent="0.25">
      <c r="A186" s="5"/>
      <c r="B186" s="12">
        <f t="shared" si="33"/>
        <v>46401</v>
      </c>
      <c r="C186" s="13"/>
      <c r="D186" s="13"/>
      <c r="E186" s="13"/>
      <c r="F186" s="13"/>
      <c r="G186" s="13"/>
      <c r="H186" s="13"/>
      <c r="I186" s="13"/>
      <c r="J186" s="13"/>
      <c r="K186" s="11">
        <f t="shared" si="30"/>
        <v>0</v>
      </c>
      <c r="L186" s="11">
        <f t="shared" si="30"/>
        <v>0</v>
      </c>
      <c r="M186" s="51" t="e">
        <f t="shared" si="31"/>
        <v>#DIV/0!</v>
      </c>
      <c r="N186" s="51" t="e">
        <f t="shared" si="34"/>
        <v>#DIV/0!</v>
      </c>
      <c r="O186" s="51" t="e">
        <f t="shared" si="32"/>
        <v>#DIV/0!</v>
      </c>
      <c r="P186" s="49">
        <f>SUM((D169+D170+D171+D172+D173+D174+D175+D176+D177+D178+D179+D180+D181+D182+D183+D184+D185+D186+H169+H170+H171+H172+H173+H174+H175+H176+H177+H178+H179+H180+H181+H182+H183+H184+H185+H186)/(C169+C170+C171+C172+C173+C174+C175+C176+C177+C178+C179+C180+C181+C182+C183+C184+C185+C186+G169+G170+G171+G172+G173+G174+G175+G176+G177+G178+G179+G180+G181+G182+G183+G184+G185+G186))</f>
        <v>10.333333333333334</v>
      </c>
      <c r="Q186" s="50">
        <f>SUM((L168+L169+L170+L171+L172+L173+L174+L175+L176+L177+L178+L179+L180+L181+L182+L183+L184+L185+L186)/(K168+K169+K170+K171+K172+K173+K174+K175+K176+K177+K178+K179+K180+K181+K182+K183+K184+K185+K186))</f>
        <v>10.356851912035532</v>
      </c>
    </row>
    <row r="187" spans="1:17" ht="18" x14ac:dyDescent="0.25">
      <c r="A187" s="5"/>
      <c r="B187" s="12">
        <f>SUM(B186+7)</f>
        <v>46408</v>
      </c>
      <c r="C187" s="13"/>
      <c r="D187" s="13"/>
      <c r="E187" s="13"/>
      <c r="F187" s="13"/>
      <c r="G187" s="13"/>
      <c r="H187" s="13"/>
      <c r="I187" s="13"/>
      <c r="J187" s="13"/>
      <c r="K187" s="11">
        <f t="shared" si="30"/>
        <v>0</v>
      </c>
      <c r="L187" s="11">
        <f t="shared" si="30"/>
        <v>0</v>
      </c>
      <c r="M187" s="51" t="e">
        <f t="shared" si="31"/>
        <v>#DIV/0!</v>
      </c>
      <c r="N187" s="51" t="e">
        <f t="shared" si="34"/>
        <v>#DIV/0!</v>
      </c>
      <c r="O187" s="51" t="e">
        <f t="shared" si="32"/>
        <v>#DIV/0!</v>
      </c>
      <c r="P187" s="49">
        <f>SUM((D169+D170+D171+D172+D173+D174+D175+D176+D177+D178+D179+D180+D181+D182+D183+D184+D185+D186+D187+H169+H170+H171+H172+H173+H174+H175+H176+H177+H178+H179+H180+H181+H182+H183+H184+H185+H186+H187)/(C169+C170+C171+C172+C173+C174+C175+C176+C177+C178+C179+C180+C181+C182+C183+C184+C185+C186+C187+G169+G170+G171+G172+G173+G174+G175+G176+G177+G178+G179+G180+G181+G182+G183+G184+G185+G186+G187))</f>
        <v>10.333333333333334</v>
      </c>
      <c r="Q187" s="50">
        <f>SUM((L168+L169+L170+L171+L172+L173+L174+L175+L176+L177+L178+L179+L180+L181+L182+L183+L184+L185+L186+L187)/(K168+K169+K170+K171+K172+K173+K174+K175+K176+K177+K178+K179+K180+K181+K182+K183+K184+K185+K186+K187))</f>
        <v>10.356851912035532</v>
      </c>
    </row>
    <row r="188" spans="1:17" ht="18" x14ac:dyDescent="0.25">
      <c r="A188" s="5"/>
      <c r="B188" s="12">
        <f>SUM(B187+7)</f>
        <v>46415</v>
      </c>
      <c r="C188" s="13"/>
      <c r="D188" s="13"/>
      <c r="E188" s="13"/>
      <c r="F188" s="13"/>
      <c r="G188" s="13"/>
      <c r="H188" s="13"/>
      <c r="I188" s="13"/>
      <c r="J188" s="13"/>
      <c r="K188" s="11">
        <f t="shared" si="30"/>
        <v>0</v>
      </c>
      <c r="L188" s="11">
        <f t="shared" si="30"/>
        <v>0</v>
      </c>
      <c r="M188" s="51" t="e">
        <f t="shared" si="31"/>
        <v>#DIV/0!</v>
      </c>
      <c r="N188" s="51" t="e">
        <f t="shared" si="34"/>
        <v>#DIV/0!</v>
      </c>
      <c r="O188" s="51" t="e">
        <f t="shared" si="32"/>
        <v>#DIV/0!</v>
      </c>
      <c r="P188" s="49">
        <f>SUM((D169+D170+D171+D172+D173+D174+D175+D176+D177+D178+D179+D180+D181+D182+D183+D184+D185+D186+D187+D188+H169+H170+H171+H172+H173+H174+H175+H176+H177+H178+H179+H180+H181+H182+H183+H184+H185+H186+H187+H188)/(C169+C170+C171+C172+C173+C174+C175+C176+C177+C178+C179+C180+C181+C182+C183+C184+C185+C186+C187+C188+G169+G170+G171+G172+G173+G174+G175+G176+G177+G178+G179+G180+G181+G182+G183+G184+G185+G186+G187+G188))</f>
        <v>10.333333333333334</v>
      </c>
      <c r="Q188" s="50">
        <f>SUM((L168+L169+L170+L171+L172+L173+L174+L175+L176+L177+L178+L179+L180+L181+L182+L183+L184+L185+L186+L187+L188)/(K168+K169+K170+K171+K172+K173+K174+K175+K176+K177+K178+K179+K180+K181+K182+K183+K184+K185+K186+K187+K188))</f>
        <v>10.356851912035532</v>
      </c>
    </row>
    <row r="189" spans="1:17" ht="18" x14ac:dyDescent="0.25">
      <c r="A189" s="5"/>
      <c r="B189" s="12"/>
      <c r="C189" s="13"/>
      <c r="D189" s="13"/>
      <c r="E189" s="13"/>
      <c r="F189" s="13"/>
      <c r="G189" s="13"/>
      <c r="H189" s="13"/>
      <c r="I189" s="13"/>
      <c r="J189" s="13"/>
      <c r="K189" s="11">
        <f t="shared" si="30"/>
        <v>0</v>
      </c>
      <c r="L189" s="11">
        <f t="shared" si="30"/>
        <v>0</v>
      </c>
      <c r="M189" s="51" t="e">
        <f t="shared" si="31"/>
        <v>#DIV/0!</v>
      </c>
      <c r="N189" s="51" t="e">
        <f t="shared" si="34"/>
        <v>#DIV/0!</v>
      </c>
      <c r="O189" s="51" t="e">
        <f t="shared" si="32"/>
        <v>#DIV/0!</v>
      </c>
      <c r="P189" s="49">
        <f>SUM((D169+D170+D171+D172+D173+D174+D175+D176+D177+D178+D179+D180+D181+D182+D183+D184+D185+D186+D187+D188+D189+H169+H170+H171+H172+H173+H174+H175+H176+H177+H178+H179+H180+H181+H182+H183+H184+H185+H186+H187+H188+H189)/(C169+C170+C171+C172+C173+C174+C175+C176+C177+C178+C179+C180+C181+C182+C183+C184+C185+C186+C187+C188+C189+G169+G170+G171+G172+G173+G174+G175+G176+G177+G178+G179+G180+G181+G182+G183+G184+G185+G186+G187+G188+G189))</f>
        <v>10.333333333333334</v>
      </c>
      <c r="Q189" s="50">
        <f>SUM((L168+L169+L170+L171+L172+L173+L174+L175+L176+L177+L178+L179+L180+L181+L182+L183+L184+L185+L186+L187+L188+L189)/(K168+K169+K170+K171+K172+K173+K174+K175+K176+K177+K178+K179+K180+K181+K182+K183+K184+K185+K186+K187+K188+K189))</f>
        <v>10.356851912035532</v>
      </c>
    </row>
    <row r="190" spans="1:17" ht="18" x14ac:dyDescent="0.25">
      <c r="A190" s="5"/>
      <c r="B190" s="12"/>
      <c r="C190" s="13"/>
      <c r="D190" s="13"/>
      <c r="E190" s="13"/>
      <c r="F190" s="13"/>
      <c r="G190" s="13"/>
      <c r="H190" s="13"/>
      <c r="I190" s="13"/>
      <c r="J190" s="13"/>
      <c r="K190" s="11">
        <f t="shared" si="30"/>
        <v>0</v>
      </c>
      <c r="L190" s="11">
        <f t="shared" si="30"/>
        <v>0</v>
      </c>
      <c r="M190" s="51" t="e">
        <f t="shared" si="31"/>
        <v>#DIV/0!</v>
      </c>
      <c r="N190" s="51" t="e">
        <f t="shared" si="34"/>
        <v>#DIV/0!</v>
      </c>
      <c r="O190" s="51" t="e">
        <f t="shared" si="32"/>
        <v>#DIV/0!</v>
      </c>
      <c r="P190" s="49">
        <f>SUM((D169+D170+D171+D172+D173+D174+D175+D176+D177+D178+D179+D180+D181+D182+D183+D184+D185+D186+D187+D188+D189+D190+H169+H170+H171+H172+H173+H174+H175+H176+H177+H178+H179+H180+H181+H182+H183+H184+H185+H186+H187+H188+H189+H190)/(C169+C170+C171+C172+C173+C174+C175+C176+C177+C178+C179+C180+C181+C182+C183+C184+C185+C186+C187+C188+C189+C190+G169+G170+G171+G172+G173+G174+G175+G176+G177+G178+G179+G180+G181+G182+G183+G184+G185+G186+G187+G188+G189+G190))</f>
        <v>10.333333333333334</v>
      </c>
      <c r="Q190" s="50">
        <f>SUM((L168+L169+L170+L171+L172+L173+L174+L175+L176+L177+L178+L179+L180+L181+L182+L183+L184+L185+L186+L187+L188+L189+L190)/(K168+K169+K170+K171+K172+K173+K174+K175+K176+K177+K178+K179+K180+K181+K182+K183+K184+K185+K186+K187+K188+K189+K190))</f>
        <v>10.356851912035532</v>
      </c>
    </row>
    <row r="191" spans="1:17" ht="18" x14ac:dyDescent="0.25">
      <c r="A191" s="5"/>
      <c r="B191" s="12"/>
      <c r="C191" s="13"/>
      <c r="D191" s="13"/>
      <c r="E191" s="13"/>
      <c r="F191" s="13"/>
      <c r="G191" s="13"/>
      <c r="H191" s="13"/>
      <c r="I191" s="13"/>
      <c r="J191" s="13"/>
      <c r="K191" s="11">
        <f t="shared" si="30"/>
        <v>0</v>
      </c>
      <c r="L191" s="11">
        <f t="shared" si="30"/>
        <v>0</v>
      </c>
      <c r="M191" s="51" t="e">
        <f t="shared" si="31"/>
        <v>#DIV/0!</v>
      </c>
      <c r="N191" s="51" t="e">
        <f t="shared" si="34"/>
        <v>#DIV/0!</v>
      </c>
      <c r="O191" s="51" t="e">
        <f t="shared" si="32"/>
        <v>#DIV/0!</v>
      </c>
      <c r="P191" s="49">
        <f>SUM((D169+D170+D171+D172+D173+D174+D175+D176+D177+D178+D179+D180+D181+D182+D183+D184+D185+D186+D187+D188+D189+D190+D191+H169+H170+H171+H172+H173+H174+H175+H176+H177+H178+H179+H180+H181+H182+H183+H184+H185+H186+H187+H188+H189+H190+H191)/(C169+C170+C171+C172+C173+C174+C175+C176+C177+C178+C179+C180+C181+C182+C183+C184+C185+C186+C187+C188+C189+C190+C191+G169+G170+G171+G172+G173+G174+G175+G176+G177+G178+G179+G180+G181+G182+G183+G184+G185+G186+G187+G188+G189+G190+G191))</f>
        <v>10.333333333333334</v>
      </c>
      <c r="Q191" s="50">
        <f>SUM((L168+L169+L170+L171+L172+L173+L174+L175+L176+L177+L178+L179+L180+L181+L182+L183+L184+L185+L186+L187+L188+L189+L190+L191)/(K168+K169+K170+K171+K172+K173+K174+K175+K176+K177+K178+K179+K180+K181+K182+K183+K184+K185+K186+K187+K188+K189+K190+K191))</f>
        <v>10.356851912035532</v>
      </c>
    </row>
    <row r="192" spans="1:17" ht="18" x14ac:dyDescent="0.25">
      <c r="A192" s="5"/>
      <c r="B192" s="12"/>
      <c r="C192" s="13"/>
      <c r="D192" s="13"/>
      <c r="E192" s="13"/>
      <c r="F192" s="13"/>
      <c r="G192" s="13"/>
      <c r="H192" s="13"/>
      <c r="I192" s="13"/>
      <c r="J192" s="13"/>
      <c r="K192" s="11">
        <f t="shared" si="30"/>
        <v>0</v>
      </c>
      <c r="L192" s="11">
        <f t="shared" si="30"/>
        <v>0</v>
      </c>
      <c r="M192" s="51" t="e">
        <f t="shared" si="31"/>
        <v>#DIV/0!</v>
      </c>
      <c r="N192" s="51" t="e">
        <f t="shared" si="34"/>
        <v>#DIV/0!</v>
      </c>
      <c r="O192" s="51" t="e">
        <f t="shared" si="32"/>
        <v>#DIV/0!</v>
      </c>
      <c r="P192" s="49">
        <f>SUM((D169+D170+D171+D172+D173+D174+D175+D176+D177+D178+D179+D180+D181+D182+D183+D184+D185+D186+D187+D188+D189+D190+D191+D192+H169+H170+H171+H172+H173+H174+H175+H176+H177+H178+H179+H180+H181+H182+H183+H184+H185+H186+H187+H188+H189+H190+H191+H192)/(C169+C170+C171+C172+C173+C174+C175+C176+C177+C178+C179+C180+C181+C182+C183+C184+C185+C186+C187+C188+C189+C190+C191+C192+G169+G170+G171+G172+G173+G174+G175+G176+G177+G178+G179+G180+G181+G182+G183+G184+G185+G186+G187+G188+G189+G190+G191+G192))</f>
        <v>10.333333333333334</v>
      </c>
      <c r="Q192" s="50">
        <f>SUM((L168+L169+L170+L171+L172+L173+L174+L175+L176+L177+L178+L179+L180+L181+L182+L183+L184+L185+L186+L187+L188+L189+L190+L191+L192)/(K168+K169+K170+K171+K172+K173+K174+K175+K176+K177+K178+K179+K180+K181+K182+K183+K184+K185+K186+K187+K188+K189+K190+K191+K192))</f>
        <v>10.356851912035532</v>
      </c>
    </row>
    <row r="193" spans="1:17" ht="18" x14ac:dyDescent="0.25">
      <c r="A193" s="5"/>
      <c r="B193" s="12"/>
      <c r="C193" s="13"/>
      <c r="D193" s="13"/>
      <c r="E193" s="13"/>
      <c r="F193" s="13"/>
      <c r="G193" s="13"/>
      <c r="H193" s="13"/>
      <c r="I193" s="13"/>
      <c r="J193" s="13"/>
      <c r="K193" s="11">
        <f t="shared" si="30"/>
        <v>0</v>
      </c>
      <c r="L193" s="11">
        <f t="shared" si="30"/>
        <v>0</v>
      </c>
      <c r="M193" s="51" t="e">
        <f t="shared" si="31"/>
        <v>#DIV/0!</v>
      </c>
      <c r="N193" s="51" t="e">
        <f t="shared" si="34"/>
        <v>#DIV/0!</v>
      </c>
      <c r="O193" s="51" t="e">
        <f t="shared" si="32"/>
        <v>#DIV/0!</v>
      </c>
      <c r="P193" s="49">
        <f>SUM((D169+D170+D171+D172+D173+D174+D175+D176+D177+D178+D179+D180+D181+D182+D183+D184+D185+D186+D187+D188+D189+D190+D191+D192+D193+H169+H170+H171+H172+H173+H174+H175+H176+H177+H178+H179+H180+H181+H182+H183+H184+H185+H186+H187+H188+H189+H190+H191+H192+H193)/(C169+C170+C171+C172+C173+C174+C175+C176+C177+C178+C179+C180+C181+C182+C183+C184+C185+C186+C187+C188+C189+C190+C191+C192+C193+G169+G170+G171+G172+G173+G174+G175+G176+G177+G178+G179+G180+G181+G182+G183+G184+G185+G186+G187+G188+G189+G190+G191+G192+G193))</f>
        <v>10.333333333333334</v>
      </c>
      <c r="Q193" s="50">
        <f>SUM((L168+L169+L170+L171+L172+L173+L174+L175+L176+L177+L178+L179+L180+L181+L182+L183+L184+L185+L186+L187+L188+L189+L190+L191+L192+L193)/(K168+K169+K170+K171+K172+K173+K174+K175+K176+K177+K178+K179+K180+K181+K182+K183+K184+K185+K186+K187+K188+K189+K190+K191+K192+K193))</f>
        <v>10.356851912035532</v>
      </c>
    </row>
    <row r="194" spans="1:17" ht="18" x14ac:dyDescent="0.25">
      <c r="A194" s="5"/>
      <c r="B194" s="15"/>
      <c r="C194" s="13"/>
      <c r="D194" s="13"/>
      <c r="E194" s="13"/>
      <c r="F194" s="13"/>
      <c r="G194" s="13"/>
      <c r="H194" s="13"/>
      <c r="I194" s="13"/>
      <c r="J194" s="13"/>
      <c r="K194" s="11">
        <f t="shared" si="30"/>
        <v>0</v>
      </c>
      <c r="L194" s="11">
        <f t="shared" si="30"/>
        <v>0</v>
      </c>
      <c r="M194" s="51" t="e">
        <f t="shared" si="31"/>
        <v>#DIV/0!</v>
      </c>
      <c r="N194" s="51" t="e">
        <f t="shared" si="34"/>
        <v>#DIV/0!</v>
      </c>
      <c r="O194" s="51" t="e">
        <f t="shared" si="32"/>
        <v>#DIV/0!</v>
      </c>
      <c r="P194" s="49">
        <f>SUM((D169+D170+D171+D172+D173+D174+D175+D176+D177+D178+D179+D180+D181+D182+D183+D184+D185+D186+D187+D188+D189+D190+D191+D192+D193+D194+H169+H170+H171+H172+H173+H174+H175+H176+H177+H178+H179+H180+H181+H182+H183+H184+H185+H186+H187+H188+H189+H190+H191+H192+H193+H194)/(C169+C170+C171+C172+C173+C174+C175+C176+C177+C178+C179+C180+C181+C182+C183+C184+C185+C186+C187+C188+C189+C190+C191+C192+C193+C194+G169+G170+G171+G172+G173+G174+G175+G176+G177+G178+G179+G180+G181+G182+G183+G184+G185+G186+G187+G188+G189+G190+G191+G192+G193+G194))</f>
        <v>10.333333333333334</v>
      </c>
      <c r="Q194" s="50">
        <f>SUM((L168+L169+L170+L171+L172+L173+L174+L175+L176+L177+L178+L179+L180+L181+L182+L183+L184+L185+L186+L187+L188+L189+L190+L191+L192+L193+L194)/(K168+K169+K170+K171+K172+K173+K174+K175+K176+K177+K178+K179+K180+K181+K182+K183+K184+K185+K186+K187+K188+K189+K190+K191+K192+K193+K194))</f>
        <v>10.356851912035532</v>
      </c>
    </row>
    <row r="195" spans="1:17" ht="18" x14ac:dyDescent="0.25">
      <c r="A195" s="5"/>
      <c r="B195" s="15"/>
      <c r="C195" s="13"/>
      <c r="D195" s="13"/>
      <c r="E195" s="13"/>
      <c r="F195" s="13"/>
      <c r="G195" s="13"/>
      <c r="H195" s="13"/>
      <c r="I195" s="13"/>
      <c r="J195" s="13"/>
      <c r="K195" s="11">
        <f t="shared" si="30"/>
        <v>0</v>
      </c>
      <c r="L195" s="11">
        <f t="shared" si="30"/>
        <v>0</v>
      </c>
      <c r="M195" s="51" t="e">
        <f t="shared" si="31"/>
        <v>#DIV/0!</v>
      </c>
      <c r="N195" s="51" t="e">
        <f t="shared" si="34"/>
        <v>#DIV/0!</v>
      </c>
      <c r="O195" s="51" t="e">
        <f t="shared" si="32"/>
        <v>#DIV/0!</v>
      </c>
      <c r="P195" s="49">
        <f>SUM((D169+D170+D171+D172+D173+D174+D175+D176+D177+D178+D179+D180+D181+D182+D183+D184+D185+D186+D187+D188+D189+D190+D191+D192+D193+D194+D195+H169+H170+H171+H172+H173+H174+H175+H176+H177+H178+H179+H180+H181+H182+H183+H184+H185+H186+H187+H188+H189+H190+H191+H192+H193+H194+H195)/(C169+C170+C171+C172+C173+C174+C175+C176+C177+C178+C179+C180+C181+C182+C183+C184+C185+C186+C187+C188+C189+C190+C191+C192+C193+C194+C195+G169+G170+G171+G172+G173+G174+G175+G176+G177+G178+G179+G180+G181+G182+G183+G184+G185+G186+G187+G188+G189+G190+G191+G192+G193+G194+G195))</f>
        <v>10.333333333333334</v>
      </c>
      <c r="Q195" s="50">
        <f>SUM((L168+L169+L170+L171+L172+L173+L174+L175+L176+L177+L178+L179+L180+L181+L182+L183+L184+L185+L186+L187+L188+L189+L190+L191+L192+L193+L194+L195)/(K168+K169+K170+K171+K172+K173+K174+K175+K176+K177+K178+K179+K180+K181+K182+K183+K184+K185+K186+K187+K188+K189+K190+K191+K192+K193+K194+K195))</f>
        <v>10.356851912035532</v>
      </c>
    </row>
    <row r="196" spans="1:17" ht="18" x14ac:dyDescent="0.25">
      <c r="A196" s="5"/>
      <c r="B196" s="8"/>
      <c r="C196" s="14"/>
      <c r="D196" s="14"/>
      <c r="E196" s="14"/>
      <c r="F196" s="14"/>
      <c r="G196" s="14"/>
      <c r="H196" s="14"/>
      <c r="I196" s="14"/>
      <c r="J196" s="14"/>
      <c r="K196" s="8"/>
      <c r="L196" s="8"/>
      <c r="M196" s="46"/>
      <c r="N196" s="46"/>
      <c r="O196" s="46"/>
      <c r="P196" s="46"/>
      <c r="Q196" s="48"/>
    </row>
    <row r="197" spans="1:17" ht="18.75" thickBot="1" x14ac:dyDescent="0.3">
      <c r="A197" s="5"/>
      <c r="B197" s="8"/>
      <c r="C197" s="14"/>
      <c r="D197" s="14"/>
      <c r="E197" s="14"/>
      <c r="F197" s="14"/>
      <c r="G197" s="14"/>
      <c r="H197" s="14"/>
      <c r="I197" s="14"/>
      <c r="J197" s="14"/>
      <c r="K197" s="8"/>
      <c r="L197" s="8"/>
      <c r="M197" s="46"/>
      <c r="N197" s="46"/>
      <c r="O197" s="46"/>
      <c r="P197" s="46"/>
      <c r="Q197" s="48"/>
    </row>
    <row r="198" spans="1:17" ht="19.5" thickTop="1" thickBot="1" x14ac:dyDescent="0.3">
      <c r="A198" s="17" t="s">
        <v>18</v>
      </c>
      <c r="B198" s="19"/>
      <c r="C198" s="70">
        <f>Q195</f>
        <v>10.356851912035532</v>
      </c>
      <c r="D198" s="20"/>
      <c r="E198" s="20">
        <f>COUNTA(E169:E195)</f>
        <v>2</v>
      </c>
      <c r="F198" s="20">
        <f t="shared" ref="F198:J198" si="35">COUNTA(F169:F195)</f>
        <v>2</v>
      </c>
      <c r="G198" s="20"/>
      <c r="H198" s="20"/>
      <c r="I198" s="20">
        <f t="shared" si="35"/>
        <v>5</v>
      </c>
      <c r="J198" s="20">
        <f t="shared" si="35"/>
        <v>1</v>
      </c>
      <c r="K198" s="68">
        <f>SUM(K168:K195)</f>
        <v>437.48815165876778</v>
      </c>
      <c r="L198" s="68">
        <f>SUM(L168:L195)</f>
        <v>4531</v>
      </c>
      <c r="M198" s="52"/>
      <c r="N198" s="52"/>
      <c r="O198" s="53"/>
      <c r="P198" s="53"/>
      <c r="Q198" s="48"/>
    </row>
    <row r="199" spans="1:17" ht="18" x14ac:dyDescent="0.25">
      <c r="A199" s="5"/>
      <c r="B199" s="28"/>
      <c r="C199" s="16"/>
      <c r="D199" s="16"/>
      <c r="E199" s="16"/>
      <c r="F199" s="16"/>
      <c r="G199" s="16"/>
      <c r="H199" s="16"/>
      <c r="I199" s="16"/>
      <c r="J199" s="16"/>
      <c r="K199" s="5"/>
      <c r="L199" s="5"/>
      <c r="M199" s="48"/>
      <c r="N199" s="48"/>
      <c r="O199" s="48"/>
      <c r="P199" s="48"/>
      <c r="Q199" s="48"/>
    </row>
    <row r="200" spans="1:17" ht="18" x14ac:dyDescent="0.25">
      <c r="A200" s="5" t="s">
        <v>81</v>
      </c>
      <c r="B200" s="28"/>
      <c r="C200" s="23"/>
      <c r="D200" s="16"/>
      <c r="E200" s="16"/>
      <c r="F200" s="16"/>
      <c r="G200" s="24"/>
      <c r="H200" s="16"/>
      <c r="I200" s="16"/>
      <c r="J200" s="16"/>
      <c r="K200" s="5"/>
      <c r="L200" s="5"/>
      <c r="M200" s="48"/>
      <c r="N200" s="48"/>
      <c r="O200" s="48"/>
      <c r="P200" s="48"/>
      <c r="Q200" s="48"/>
    </row>
    <row r="201" spans="1:17" ht="18" x14ac:dyDescent="0.25">
      <c r="A201" s="5"/>
      <c r="B201" s="9" t="s">
        <v>16</v>
      </c>
      <c r="C201" s="55">
        <f>SUM(D201/14.34)</f>
        <v>34.937238493723846</v>
      </c>
      <c r="D201" s="10">
        <v>501</v>
      </c>
      <c r="E201" s="10"/>
      <c r="F201" s="10"/>
      <c r="G201" s="10"/>
      <c r="H201" s="10"/>
      <c r="I201" s="10"/>
      <c r="J201" s="10"/>
      <c r="K201" s="56">
        <f>C201</f>
        <v>34.937238493723846</v>
      </c>
      <c r="L201" s="11">
        <v>501</v>
      </c>
      <c r="M201" s="49">
        <f>SUM(D201/C201)</f>
        <v>14.340000000000002</v>
      </c>
      <c r="N201" s="46" t="e">
        <f>SUM(H201/G201)</f>
        <v>#DIV/0!</v>
      </c>
      <c r="O201" s="49">
        <f>SUM(L201/K201)</f>
        <v>14.340000000000002</v>
      </c>
      <c r="P201" s="49">
        <f>SUM((D201+H201)/(C201+G201))</f>
        <v>14.340000000000002</v>
      </c>
      <c r="Q201" s="50">
        <f>SUM(L201/K201)</f>
        <v>14.340000000000002</v>
      </c>
    </row>
    <row r="202" spans="1:17" ht="18" x14ac:dyDescent="0.25">
      <c r="A202" s="5"/>
      <c r="B202" s="12">
        <v>46282</v>
      </c>
      <c r="C202" s="13"/>
      <c r="D202" s="13"/>
      <c r="E202" s="13"/>
      <c r="F202" s="13"/>
      <c r="G202" s="13"/>
      <c r="H202" s="13"/>
      <c r="I202" s="13"/>
      <c r="J202" s="13"/>
      <c r="K202" s="11">
        <f>SUM(C202+G202)</f>
        <v>0</v>
      </c>
      <c r="L202" s="11">
        <f>SUM(D202+H202)</f>
        <v>0</v>
      </c>
      <c r="M202" s="51" t="e">
        <f>SUM(D202/C202)</f>
        <v>#DIV/0!</v>
      </c>
      <c r="N202" s="51" t="e">
        <f>SUM(H202/G202)</f>
        <v>#DIV/0!</v>
      </c>
      <c r="O202" s="51" t="e">
        <f>SUM(L202/K202)</f>
        <v>#DIV/0!</v>
      </c>
      <c r="P202" s="49" t="e">
        <f>SUM((D202+H202)/(C202+G202))</f>
        <v>#DIV/0!</v>
      </c>
      <c r="Q202" s="50">
        <f>SUM((L201+L202)/(K201+K202))</f>
        <v>14.340000000000002</v>
      </c>
    </row>
    <row r="203" spans="1:17" ht="18" x14ac:dyDescent="0.25">
      <c r="A203" s="5"/>
      <c r="B203" s="12">
        <f>SUM(B202+7)</f>
        <v>46289</v>
      </c>
      <c r="C203" s="13"/>
      <c r="D203" s="13"/>
      <c r="E203" s="13"/>
      <c r="F203" s="13"/>
      <c r="G203" s="13"/>
      <c r="H203" s="13"/>
      <c r="I203" s="13"/>
      <c r="J203" s="13"/>
      <c r="K203" s="11">
        <f t="shared" ref="K203:L228" si="36">SUM(C203+G203)</f>
        <v>0</v>
      </c>
      <c r="L203" s="11">
        <f t="shared" si="36"/>
        <v>0</v>
      </c>
      <c r="M203" s="51" t="e">
        <f t="shared" ref="M203:M228" si="37">SUM(D203/C203)</f>
        <v>#DIV/0!</v>
      </c>
      <c r="N203" s="51" t="e">
        <f>SUM(H203/G203)</f>
        <v>#DIV/0!</v>
      </c>
      <c r="O203" s="51" t="e">
        <f t="shared" ref="O203:O228" si="38">SUM(L203/K203)</f>
        <v>#DIV/0!</v>
      </c>
      <c r="P203" s="49" t="e">
        <f>SUM((D202+D203+H202+H203)/(C202+C203+G202+G203))</f>
        <v>#DIV/0!</v>
      </c>
      <c r="Q203" s="50">
        <f>SUM((L201+L202+L203)/(K201+K202+K203))</f>
        <v>14.340000000000002</v>
      </c>
    </row>
    <row r="204" spans="1:17" ht="18" x14ac:dyDescent="0.25">
      <c r="A204" s="5"/>
      <c r="B204" s="12">
        <f t="shared" ref="B204:B219" si="39">SUM(B203+7)</f>
        <v>46296</v>
      </c>
      <c r="C204" s="13"/>
      <c r="D204" s="13"/>
      <c r="E204" s="13"/>
      <c r="F204" s="13"/>
      <c r="G204" s="13"/>
      <c r="H204" s="13"/>
      <c r="I204" s="13"/>
      <c r="J204" s="13"/>
      <c r="K204" s="11">
        <f t="shared" si="36"/>
        <v>0</v>
      </c>
      <c r="L204" s="11">
        <f t="shared" si="36"/>
        <v>0</v>
      </c>
      <c r="M204" s="51" t="e">
        <f t="shared" si="37"/>
        <v>#DIV/0!</v>
      </c>
      <c r="N204" s="51" t="e">
        <f t="shared" ref="N204:N228" si="40">SUM(H204/G204)</f>
        <v>#DIV/0!</v>
      </c>
      <c r="O204" s="51" t="e">
        <f t="shared" si="38"/>
        <v>#DIV/0!</v>
      </c>
      <c r="P204" s="49" t="e">
        <f>SUM((D202+D203+D204+H202+H203+H204)/(C202+C203+C204+G202+G203+G204))</f>
        <v>#DIV/0!</v>
      </c>
      <c r="Q204" s="50">
        <f>SUM((L201+L202+L203+L204)/(K201+K202+K203+K204))</f>
        <v>14.340000000000002</v>
      </c>
    </row>
    <row r="205" spans="1:17" ht="18" x14ac:dyDescent="0.25">
      <c r="A205" s="5"/>
      <c r="B205" s="12">
        <f t="shared" si="39"/>
        <v>46303</v>
      </c>
      <c r="C205" s="13"/>
      <c r="D205" s="13"/>
      <c r="E205" s="13"/>
      <c r="F205" s="13"/>
      <c r="G205" s="13"/>
      <c r="H205" s="13"/>
      <c r="I205" s="13"/>
      <c r="J205" s="13"/>
      <c r="K205" s="11">
        <f t="shared" si="36"/>
        <v>0</v>
      </c>
      <c r="L205" s="11">
        <f t="shared" si="36"/>
        <v>0</v>
      </c>
      <c r="M205" s="51" t="e">
        <f t="shared" si="37"/>
        <v>#DIV/0!</v>
      </c>
      <c r="N205" s="51" t="e">
        <f t="shared" si="40"/>
        <v>#DIV/0!</v>
      </c>
      <c r="O205" s="51" t="e">
        <f t="shared" si="38"/>
        <v>#DIV/0!</v>
      </c>
      <c r="P205" s="49" t="e">
        <f>SUM((D202+D203+D204+D205+H202+H203+H204+H205)/(C202+C203+C204+C205+G202+G203+G204+G205))</f>
        <v>#DIV/0!</v>
      </c>
      <c r="Q205" s="50">
        <f>SUM((L201+L202+L203+L204+L205)/(K201+K202+K203+K204+K205))</f>
        <v>14.340000000000002</v>
      </c>
    </row>
    <row r="206" spans="1:17" ht="18" x14ac:dyDescent="0.25">
      <c r="A206" s="5"/>
      <c r="B206" s="12">
        <f t="shared" si="39"/>
        <v>46310</v>
      </c>
      <c r="C206" s="13"/>
      <c r="D206" s="13"/>
      <c r="E206" s="13"/>
      <c r="F206" s="13"/>
      <c r="G206" s="13"/>
      <c r="H206" s="13"/>
      <c r="I206" s="13"/>
      <c r="J206" s="13"/>
      <c r="K206" s="11">
        <f t="shared" si="36"/>
        <v>0</v>
      </c>
      <c r="L206" s="11">
        <f t="shared" si="36"/>
        <v>0</v>
      </c>
      <c r="M206" s="51" t="e">
        <f t="shared" si="37"/>
        <v>#DIV/0!</v>
      </c>
      <c r="N206" s="51" t="e">
        <f t="shared" si="40"/>
        <v>#DIV/0!</v>
      </c>
      <c r="O206" s="51" t="e">
        <f t="shared" si="38"/>
        <v>#DIV/0!</v>
      </c>
      <c r="P206" s="49" t="e">
        <f>SUM((D202+D203+D204+D205+D206+H202+H203+H204+H205+H206)/(C202+C203+C204+C205+C206+G202+G203+G204+G205+G206))</f>
        <v>#DIV/0!</v>
      </c>
      <c r="Q206" s="50">
        <f>SUM((L201+L202+L203+L204+L205+L206)/(K201+K202+K203+K204+K205+K206))</f>
        <v>14.340000000000002</v>
      </c>
    </row>
    <row r="207" spans="1:17" ht="18" x14ac:dyDescent="0.25">
      <c r="A207" s="5"/>
      <c r="B207" s="12">
        <f t="shared" si="39"/>
        <v>46317</v>
      </c>
      <c r="C207" s="13"/>
      <c r="D207" s="13"/>
      <c r="E207" s="13"/>
      <c r="F207" s="13"/>
      <c r="G207" s="13"/>
      <c r="H207" s="13"/>
      <c r="I207" s="13"/>
      <c r="J207" s="13"/>
      <c r="K207" s="11">
        <f t="shared" si="36"/>
        <v>0</v>
      </c>
      <c r="L207" s="11">
        <f t="shared" si="36"/>
        <v>0</v>
      </c>
      <c r="M207" s="51" t="e">
        <f t="shared" si="37"/>
        <v>#DIV/0!</v>
      </c>
      <c r="N207" s="51" t="e">
        <f t="shared" si="40"/>
        <v>#DIV/0!</v>
      </c>
      <c r="O207" s="51" t="e">
        <f t="shared" si="38"/>
        <v>#DIV/0!</v>
      </c>
      <c r="P207" s="49" t="e">
        <f>SUM((D202+D203+D204+D205+D206+D207+H202+H203+H204+H205+H206+H207)/(C202+C203+C204+C205+C206+C207+G202+G203+G204+G205+G206+G207))</f>
        <v>#DIV/0!</v>
      </c>
      <c r="Q207" s="50">
        <f>SUM((L201+L202+L203+L204+L205+L206+L207)/(K201+K202+K203+K204+K205+K206+K207))</f>
        <v>14.340000000000002</v>
      </c>
    </row>
    <row r="208" spans="1:17" ht="18" x14ac:dyDescent="0.25">
      <c r="A208" s="5"/>
      <c r="B208" s="12">
        <f t="shared" si="39"/>
        <v>46324</v>
      </c>
      <c r="C208" s="13"/>
      <c r="D208" s="13"/>
      <c r="E208" s="13"/>
      <c r="F208" s="13"/>
      <c r="G208" s="13"/>
      <c r="H208" s="13"/>
      <c r="I208" s="13"/>
      <c r="J208" s="13"/>
      <c r="K208" s="11">
        <f t="shared" si="36"/>
        <v>0</v>
      </c>
      <c r="L208" s="11">
        <f t="shared" si="36"/>
        <v>0</v>
      </c>
      <c r="M208" s="51" t="e">
        <f t="shared" si="37"/>
        <v>#DIV/0!</v>
      </c>
      <c r="N208" s="51" t="e">
        <f t="shared" si="40"/>
        <v>#DIV/0!</v>
      </c>
      <c r="O208" s="51" t="e">
        <f t="shared" si="38"/>
        <v>#DIV/0!</v>
      </c>
      <c r="P208" s="49" t="e">
        <f>SUM((D202+D203+D204+D205+D206+D207+D208+H202+H203+H204+H205+H206+H207+H208)/(C202+C203+C204+C205+C206+C207+C208+G202+G203+G204+G205+G206+G207+G208))</f>
        <v>#DIV/0!</v>
      </c>
      <c r="Q208" s="50">
        <f>SUM((L201+L202+L203+L204+L205+L206+L207+L208)/(K201+K202+K203+K204+K205+K206+K207+K208))</f>
        <v>14.340000000000002</v>
      </c>
    </row>
    <row r="209" spans="1:17" ht="18" x14ac:dyDescent="0.25">
      <c r="A209" s="5"/>
      <c r="B209" s="12">
        <f t="shared" si="39"/>
        <v>46331</v>
      </c>
      <c r="C209" s="13"/>
      <c r="D209" s="13"/>
      <c r="E209" s="13"/>
      <c r="F209" s="13"/>
      <c r="G209" s="13"/>
      <c r="H209" s="13"/>
      <c r="I209" s="13"/>
      <c r="J209" s="13"/>
      <c r="K209" s="11">
        <f t="shared" si="36"/>
        <v>0</v>
      </c>
      <c r="L209" s="11">
        <f t="shared" si="36"/>
        <v>0</v>
      </c>
      <c r="M209" s="51" t="e">
        <f t="shared" si="37"/>
        <v>#DIV/0!</v>
      </c>
      <c r="N209" s="51" t="e">
        <f t="shared" si="40"/>
        <v>#DIV/0!</v>
      </c>
      <c r="O209" s="51" t="e">
        <f t="shared" si="38"/>
        <v>#DIV/0!</v>
      </c>
      <c r="P209" s="49" t="e">
        <f>SUM((D202+D203+D204+D205+D206+D207+D208+D209+H202+H203+H204+H205+H206+H207+H208+H209)/(C202+C203+C204+C205+C206+C207+C208+C209+G202+G203+G204+G205+G206+G207+G208+G209))</f>
        <v>#DIV/0!</v>
      </c>
      <c r="Q209" s="50">
        <f>SUM((L201+L202+L203+L204+L205+L206+L207+L208+L209)/(K201+K202+K203+K204+K205+K206+K207+K208+K209))</f>
        <v>14.340000000000002</v>
      </c>
    </row>
    <row r="210" spans="1:17" ht="18" x14ac:dyDescent="0.25">
      <c r="A210" s="5"/>
      <c r="B210" s="12">
        <f t="shared" si="39"/>
        <v>46338</v>
      </c>
      <c r="C210" s="13"/>
      <c r="D210" s="13"/>
      <c r="E210" s="13"/>
      <c r="F210" s="13"/>
      <c r="G210" s="13"/>
      <c r="H210" s="13"/>
      <c r="I210" s="13"/>
      <c r="J210" s="13"/>
      <c r="K210" s="11">
        <f t="shared" si="36"/>
        <v>0</v>
      </c>
      <c r="L210" s="11">
        <f t="shared" si="36"/>
        <v>0</v>
      </c>
      <c r="M210" s="51" t="e">
        <f t="shared" si="37"/>
        <v>#DIV/0!</v>
      </c>
      <c r="N210" s="51" t="e">
        <f t="shared" si="40"/>
        <v>#DIV/0!</v>
      </c>
      <c r="O210" s="51" t="e">
        <f t="shared" si="38"/>
        <v>#DIV/0!</v>
      </c>
      <c r="P210" s="49" t="e">
        <f>SUM((D202+D203+D204+D205+D206+D207+D208+D209+D210+H202+H203+H204+H205+H206+H207+H208+H209+H210)/(C202+C203+C204+C205+C206+C207+C208+C209+C210+G202+G203+G204+G205+G206+G207+G208+G209+G210))</f>
        <v>#DIV/0!</v>
      </c>
      <c r="Q210" s="50">
        <f>SUM((L201+L202+L203+L204+L205+L206+L207+L208+L209+L210)/(K201+K202+K203+K204+K205+K206+K207+K208+K209+K210))</f>
        <v>14.340000000000002</v>
      </c>
    </row>
    <row r="211" spans="1:17" ht="18" x14ac:dyDescent="0.25">
      <c r="A211" s="5"/>
      <c r="B211" s="12">
        <f t="shared" si="39"/>
        <v>46345</v>
      </c>
      <c r="C211" s="13"/>
      <c r="D211" s="13"/>
      <c r="E211" s="13"/>
      <c r="F211" s="13"/>
      <c r="G211" s="13"/>
      <c r="H211" s="13"/>
      <c r="I211" s="13"/>
      <c r="J211" s="13"/>
      <c r="K211" s="11">
        <f t="shared" si="36"/>
        <v>0</v>
      </c>
      <c r="L211" s="11">
        <f t="shared" si="36"/>
        <v>0</v>
      </c>
      <c r="M211" s="51" t="e">
        <f t="shared" si="37"/>
        <v>#DIV/0!</v>
      </c>
      <c r="N211" s="51" t="e">
        <f t="shared" si="40"/>
        <v>#DIV/0!</v>
      </c>
      <c r="O211" s="51" t="e">
        <f t="shared" si="38"/>
        <v>#DIV/0!</v>
      </c>
      <c r="P211" s="49" t="e">
        <f>SUM((D202+D203+D204+D205+D206+D207+D208+D209+D210+D211+H202+H203+H204+H205+H206+H207+H208+H209+H210+H211)/(C202+C203+C204+C205+C206+C207+C208+C209+C210+C211+G202+G203+G204+G205+G206+G207+G208+G209+G210+G211))</f>
        <v>#DIV/0!</v>
      </c>
      <c r="Q211" s="50">
        <f>SUM((L201+L202+L203+L204+L205+L206+L207+L208+L209+L210+L211)/(K201+K202+K203+K204+K205+K206+K207+K208+K209+K210+K211))</f>
        <v>14.340000000000002</v>
      </c>
    </row>
    <row r="212" spans="1:17" ht="18" x14ac:dyDescent="0.25">
      <c r="A212" s="5"/>
      <c r="B212" s="12">
        <f t="shared" si="39"/>
        <v>46352</v>
      </c>
      <c r="C212" s="13"/>
      <c r="D212" s="13"/>
      <c r="E212" s="13"/>
      <c r="F212" s="13"/>
      <c r="G212" s="13"/>
      <c r="H212" s="13"/>
      <c r="I212" s="13"/>
      <c r="J212" s="13"/>
      <c r="K212" s="11">
        <f t="shared" si="36"/>
        <v>0</v>
      </c>
      <c r="L212" s="11">
        <f t="shared" si="36"/>
        <v>0</v>
      </c>
      <c r="M212" s="51" t="e">
        <f t="shared" si="37"/>
        <v>#DIV/0!</v>
      </c>
      <c r="N212" s="51" t="e">
        <f t="shared" si="40"/>
        <v>#DIV/0!</v>
      </c>
      <c r="O212" s="51" t="e">
        <f t="shared" si="38"/>
        <v>#DIV/0!</v>
      </c>
      <c r="P212" s="49" t="e">
        <f>SUM((D202+D203+D204+D205+D206+D207+D208+D209+D210+D211+D212+H202+H203+H204+H205+H206+H207+H208+H209+H210+H211+H212)/(C202+C203+C204+C205+C206+C207+C208+C209+C210+C211+C212+G202+G203+G204+G205+G206+G207+G208+G209+G210+G211+G212))</f>
        <v>#DIV/0!</v>
      </c>
      <c r="Q212" s="50">
        <f>SUM((L201+L202+L203+L204+L205+L206+L207+L208+L209+L210+L211+L212)/(K201+K202+K203+K204+K205+K206+K207+K208+K209+K210+K211+K212))</f>
        <v>14.340000000000002</v>
      </c>
    </row>
    <row r="213" spans="1:17" ht="18" x14ac:dyDescent="0.25">
      <c r="A213" s="5"/>
      <c r="B213" s="12">
        <f t="shared" si="39"/>
        <v>46359</v>
      </c>
      <c r="C213" s="13"/>
      <c r="D213" s="13"/>
      <c r="E213" s="13"/>
      <c r="F213" s="13"/>
      <c r="G213" s="13"/>
      <c r="H213" s="13"/>
      <c r="I213" s="13"/>
      <c r="J213" s="13"/>
      <c r="K213" s="11">
        <f t="shared" si="36"/>
        <v>0</v>
      </c>
      <c r="L213" s="11">
        <f t="shared" si="36"/>
        <v>0</v>
      </c>
      <c r="M213" s="51" t="e">
        <f t="shared" si="37"/>
        <v>#DIV/0!</v>
      </c>
      <c r="N213" s="51" t="e">
        <f t="shared" si="40"/>
        <v>#DIV/0!</v>
      </c>
      <c r="O213" s="51" t="e">
        <f t="shared" si="38"/>
        <v>#DIV/0!</v>
      </c>
      <c r="P213" s="49" t="e">
        <f>SUM((D202+D203+D204+D205+D206+D207+D208+D209+D210+D211+D212+D213+H202+H203+H204+H205+H206+H207+H208+H209+H210+H211+H212+H213)/(C202+C203+C204+C205+C206+C207+C208+C209+C210+C211+C212+C213+G202+G203+G204+G205+G206+G207+G208+G209+G210+G211+G212+G213))</f>
        <v>#DIV/0!</v>
      </c>
      <c r="Q213" s="50">
        <f>SUM((L201+L202+L203+L204+L205+L206+L207+L208+L209+L210+L211+L212+L213)/(K201+K202+K203+K204+K205+K206+K207+K208+K209+K210+K211+K212+K213))</f>
        <v>14.340000000000002</v>
      </c>
    </row>
    <row r="214" spans="1:17" ht="18" x14ac:dyDescent="0.25">
      <c r="A214" s="5"/>
      <c r="B214" s="12">
        <f t="shared" si="39"/>
        <v>46366</v>
      </c>
      <c r="C214" s="13"/>
      <c r="D214" s="13"/>
      <c r="E214" s="13"/>
      <c r="F214" s="13"/>
      <c r="G214" s="13"/>
      <c r="H214" s="13"/>
      <c r="I214" s="13"/>
      <c r="J214" s="13"/>
      <c r="K214" s="11">
        <f t="shared" si="36"/>
        <v>0</v>
      </c>
      <c r="L214" s="11">
        <f t="shared" si="36"/>
        <v>0</v>
      </c>
      <c r="M214" s="51" t="e">
        <f t="shared" si="37"/>
        <v>#DIV/0!</v>
      </c>
      <c r="N214" s="51" t="e">
        <f t="shared" si="40"/>
        <v>#DIV/0!</v>
      </c>
      <c r="O214" s="51" t="e">
        <f t="shared" si="38"/>
        <v>#DIV/0!</v>
      </c>
      <c r="P214" s="49" t="e">
        <f>SUM((D202+D203+D204+D205+D206+D207+D208+D209+D210+D211+D212+D213+D214+H202+H203+H204+H205+H206+H207+H208+H209+H210+H211+H212+H213+H214)/(C202+C203+C204+C205+C206+C207+C208+C209+C210+C211+C212+C213+C214+G202+G203+G204+G205+G206+G207+G208+G209+G210+G211+G212+G213+G214))</f>
        <v>#DIV/0!</v>
      </c>
      <c r="Q214" s="50">
        <f>SUM((L201+L202+L203+L204+L205+L206+L207+L208+L209+L210+L211+L212+L213+L214)/(K201+K202+K203+K204+K205+K206+K207+K208+K209+K210+K211+K212+K213+K214))</f>
        <v>14.340000000000002</v>
      </c>
    </row>
    <row r="215" spans="1:17" ht="18" x14ac:dyDescent="0.25">
      <c r="A215" s="5"/>
      <c r="B215" s="12">
        <f t="shared" si="39"/>
        <v>46373</v>
      </c>
      <c r="C215" s="13"/>
      <c r="D215" s="13"/>
      <c r="E215" s="13"/>
      <c r="F215" s="13"/>
      <c r="G215" s="13"/>
      <c r="H215" s="13"/>
      <c r="I215" s="13"/>
      <c r="J215" s="13"/>
      <c r="K215" s="11">
        <f t="shared" si="36"/>
        <v>0</v>
      </c>
      <c r="L215" s="11">
        <f t="shared" si="36"/>
        <v>0</v>
      </c>
      <c r="M215" s="51" t="e">
        <f t="shared" si="37"/>
        <v>#DIV/0!</v>
      </c>
      <c r="N215" s="51" t="e">
        <f t="shared" si="40"/>
        <v>#DIV/0!</v>
      </c>
      <c r="O215" s="51" t="e">
        <f t="shared" si="38"/>
        <v>#DIV/0!</v>
      </c>
      <c r="P215" s="49" t="e">
        <f>SUM((D202+D203+D204+D205+D206+D207+D208+D209+D210+D211+D212+D213+D214+D215+H202+H203+H204+H205+H206+H207+H208+H209+H210+H211+H212+H213+H214+H215)/(C202+C203+C204+C205+C206+C207+C208+C209+C210+C211+C212+C213+C214+C215+G202+G203+G204+G205+G206+G207+G208+G209+G210+G211+G212+G213+G214+G215))</f>
        <v>#DIV/0!</v>
      </c>
      <c r="Q215" s="50">
        <f>SUM((L201+L202+L203+L204+L205+L206+L207+L208+L209+L210+L211+L212+L213+L214+L215)/(K201+K202+K203+K204+K205+K206+K207+K208+K209+K210+K211+K212+K213+K214+K215))</f>
        <v>14.340000000000002</v>
      </c>
    </row>
    <row r="216" spans="1:17" ht="18" x14ac:dyDescent="0.25">
      <c r="A216" s="5"/>
      <c r="B216" s="12">
        <f t="shared" si="39"/>
        <v>46380</v>
      </c>
      <c r="C216" s="13"/>
      <c r="D216" s="13"/>
      <c r="E216" s="13"/>
      <c r="F216" s="13"/>
      <c r="G216" s="13"/>
      <c r="H216" s="13"/>
      <c r="I216" s="13"/>
      <c r="J216" s="13"/>
      <c r="K216" s="11">
        <f t="shared" si="36"/>
        <v>0</v>
      </c>
      <c r="L216" s="11">
        <f t="shared" si="36"/>
        <v>0</v>
      </c>
      <c r="M216" s="51" t="e">
        <f t="shared" si="37"/>
        <v>#DIV/0!</v>
      </c>
      <c r="N216" s="51" t="e">
        <f t="shared" si="40"/>
        <v>#DIV/0!</v>
      </c>
      <c r="O216" s="51" t="e">
        <f t="shared" si="38"/>
        <v>#DIV/0!</v>
      </c>
      <c r="P216" s="49" t="e">
        <f>SUM((D202+D203+D204+D205+D206+D207+D208+D209+D210+D211+D212+D213+D214+D215+D216+H202+H203+H204+H205+H206+H207+H208+H209+H210+H211+H212+H213+H214+H215+H216)/(C202+C203+C204+C205+C206+C207+C208+C209+C210+C211+C212+C213+C214+C215+C216+G202+G203+G204+G205+G206+G207+G208+G209+G210+G211+G212+G213+G214+G215+G216))</f>
        <v>#DIV/0!</v>
      </c>
      <c r="Q216" s="50">
        <f>SUM((L201+L202+L203+L204+L205+L206+L207+L208+L209+L210+L211+L212+L213+L214+L215+L216)/(K201+K202+K203+K204+K205+K206+K207+K208+K209+K210+K211+K212+K213+K214+K215+K216))</f>
        <v>14.340000000000002</v>
      </c>
    </row>
    <row r="217" spans="1:17" ht="18" x14ac:dyDescent="0.25">
      <c r="A217" s="5"/>
      <c r="B217" s="12">
        <f t="shared" si="39"/>
        <v>46387</v>
      </c>
      <c r="C217" s="13"/>
      <c r="D217" s="13"/>
      <c r="E217" s="13"/>
      <c r="F217" s="13"/>
      <c r="G217" s="13"/>
      <c r="H217" s="13"/>
      <c r="I217" s="13"/>
      <c r="J217" s="13"/>
      <c r="K217" s="11">
        <f t="shared" si="36"/>
        <v>0</v>
      </c>
      <c r="L217" s="11">
        <f t="shared" si="36"/>
        <v>0</v>
      </c>
      <c r="M217" s="51" t="e">
        <f t="shared" si="37"/>
        <v>#DIV/0!</v>
      </c>
      <c r="N217" s="51" t="e">
        <f t="shared" si="40"/>
        <v>#DIV/0!</v>
      </c>
      <c r="O217" s="51" t="e">
        <f t="shared" si="38"/>
        <v>#DIV/0!</v>
      </c>
      <c r="P217" s="49" t="e">
        <f>SUM((D202+D203+D204+D205+D206+D207+D208+D209+D210+D211+D212+D213+D214+D215+D216+D217+H202+H203+H204+H205+H206+H207+H208+H209+H210+H211+H212+H213+H214+H215+H216+H217)/(C202+C203+C204+C205+C206+C207+C208+C209+C210+C211+C212+C213+C214+C215+C216+C217+G202+G203+G204+G205+G206+G207+G208+G209+G210+G211+G212+G213+G214+G215+G216+G217))</f>
        <v>#DIV/0!</v>
      </c>
      <c r="Q217" s="50">
        <f>SUM((L201+L202+L203+L204+L205+L206+L207+L208+L209+L210+L211+L212+L213+L214+L215+L216+L217)/(K201+K202+K203+K204+K205+K206+K207+K208+K209+K210+K211+K212+K213+K214+K215+K216+K217))</f>
        <v>14.340000000000002</v>
      </c>
    </row>
    <row r="218" spans="1:17" ht="18" x14ac:dyDescent="0.25">
      <c r="A218" s="5"/>
      <c r="B218" s="12">
        <f t="shared" si="39"/>
        <v>46394</v>
      </c>
      <c r="C218" s="13"/>
      <c r="D218" s="13"/>
      <c r="E218" s="13"/>
      <c r="F218" s="13"/>
      <c r="G218" s="13"/>
      <c r="H218" s="13"/>
      <c r="I218" s="13"/>
      <c r="J218" s="13"/>
      <c r="K218" s="11">
        <f t="shared" si="36"/>
        <v>0</v>
      </c>
      <c r="L218" s="11">
        <f t="shared" si="36"/>
        <v>0</v>
      </c>
      <c r="M218" s="51" t="e">
        <f t="shared" si="37"/>
        <v>#DIV/0!</v>
      </c>
      <c r="N218" s="51" t="e">
        <f t="shared" si="40"/>
        <v>#DIV/0!</v>
      </c>
      <c r="O218" s="51" t="e">
        <f t="shared" si="38"/>
        <v>#DIV/0!</v>
      </c>
      <c r="P218" s="49" t="e">
        <f>SUM((D202+D203+D204+D205+D206+D207+D208+D209+D210+D211+D212+D213+D214+D215+D216+D217+D218+H202+H203+H204+H205+H206+H207+H208+H209+H210+H211+H212+H213+H214+H215+H216+H217+H218)/(C202+C203+C204+C205+C206+C207+C208+C209+C210+C211+C212+C213+C214+C215+C216+C217+C218+G202+G203+G204+G205+G206+G207+G208+G209+G210+G211+G212+G213+G214+G215+G216+G217+G218))</f>
        <v>#DIV/0!</v>
      </c>
      <c r="Q218" s="50">
        <f>SUM((L201+L202+L203+L204+L205+L206+L207+L208+L209+L210+L211+L212+L213+L214+L215+L216+L217+L218)/(K201+K202+K203+K204+K205+K206+K207+K208+K209+K210+K211+K212+K213+K214+K215+K216+K217+K218))</f>
        <v>14.340000000000002</v>
      </c>
    </row>
    <row r="219" spans="1:17" ht="18" x14ac:dyDescent="0.25">
      <c r="A219" s="5"/>
      <c r="B219" s="12">
        <f t="shared" si="39"/>
        <v>46401</v>
      </c>
      <c r="C219" s="13"/>
      <c r="D219" s="13"/>
      <c r="E219" s="13"/>
      <c r="F219" s="13"/>
      <c r="G219" s="13"/>
      <c r="H219" s="13"/>
      <c r="I219" s="13"/>
      <c r="J219" s="13"/>
      <c r="K219" s="11">
        <f t="shared" si="36"/>
        <v>0</v>
      </c>
      <c r="L219" s="11">
        <f t="shared" si="36"/>
        <v>0</v>
      </c>
      <c r="M219" s="51" t="e">
        <f t="shared" si="37"/>
        <v>#DIV/0!</v>
      </c>
      <c r="N219" s="51" t="e">
        <f t="shared" si="40"/>
        <v>#DIV/0!</v>
      </c>
      <c r="O219" s="51" t="e">
        <f t="shared" si="38"/>
        <v>#DIV/0!</v>
      </c>
      <c r="P219" s="49" t="e">
        <f>SUM((D202+D203+D204+D205+D206+D207+D208+D209+D210+D211+D212+D213+D214+D215+D216+D217+D218+D219+H202+H203+H204+H205+H206+H207+H208+H209+H210+H211+H212+H213+H214+H215+H216+H217+H218+H219)/(C202+C203+C204+C205+C206+C207+C208+C209+C210+C211+C212+C213+C214+C215+C216+C217+C218+C219+G202+G203+G204+G205+G206+G207+G208+G209+G210+G211+G212+G213+G214+G215+G216+G217+G218+G219))</f>
        <v>#DIV/0!</v>
      </c>
      <c r="Q219" s="50">
        <f>SUM((L201+L202+L203+L204+L205+L206+L207+L208+L209+L210+L211+L212+L213+L214+L215+L216+L217+L218+L219)/(K201+K202+K203+K204+K205+K206+K207+K208+K209+K210+K211+K212+K213+K214+K215+K216+K217+K218+K219))</f>
        <v>14.340000000000002</v>
      </c>
    </row>
    <row r="220" spans="1:17" ht="18" x14ac:dyDescent="0.25">
      <c r="A220" s="5"/>
      <c r="B220" s="12">
        <f>SUM(B219+7)</f>
        <v>46408</v>
      </c>
      <c r="C220" s="13"/>
      <c r="D220" s="13"/>
      <c r="E220" s="13"/>
      <c r="F220" s="13"/>
      <c r="G220" s="13"/>
      <c r="H220" s="13"/>
      <c r="I220" s="13"/>
      <c r="J220" s="13"/>
      <c r="K220" s="11">
        <f t="shared" si="36"/>
        <v>0</v>
      </c>
      <c r="L220" s="11">
        <f t="shared" si="36"/>
        <v>0</v>
      </c>
      <c r="M220" s="51" t="e">
        <f t="shared" si="37"/>
        <v>#DIV/0!</v>
      </c>
      <c r="N220" s="51" t="e">
        <f t="shared" si="40"/>
        <v>#DIV/0!</v>
      </c>
      <c r="O220" s="51" t="e">
        <f t="shared" si="38"/>
        <v>#DIV/0!</v>
      </c>
      <c r="P220" s="49" t="e">
        <f>SUM((D202+D203+D204+D205+D206+D207+D208+D209+D210+D211+D212+D213+D214+D215+D216+D217+D218+D219+D220+H202+H203+H204+H205+H206+H207+H208+H209+H210+H211+H212+H213+H214+H215+H216+H217+H218+H219+H220)/(C202+C203+C204+C205+C206+C207+C208+C209+C210+C211+C212+C213+C214+C215+C216+C217+C218+C219+C220+G202+G203+G204+G205+G206+G207+G208+G209+G210+G211+G212+G213+G214+G215+G216+G217+G218+G219+G220))</f>
        <v>#DIV/0!</v>
      </c>
      <c r="Q220" s="50">
        <f>SUM((L201+L202+L203+L204+L205+L206+L207+L208+L209+L210+L211+L212+L213+L214+L215+L216+L217+L218+L219+L220)/(K201+K202+K203+K204+K205+K206+K207+K208+K209+K210+K211+K212+K213+K214+K215+K216+K217+K218+K219+K220))</f>
        <v>14.340000000000002</v>
      </c>
    </row>
    <row r="221" spans="1:17" ht="18" x14ac:dyDescent="0.25">
      <c r="A221" s="5"/>
      <c r="B221" s="12">
        <f>SUM(B220+7)</f>
        <v>46415</v>
      </c>
      <c r="C221" s="13"/>
      <c r="D221" s="13"/>
      <c r="E221" s="13"/>
      <c r="F221" s="13"/>
      <c r="G221" s="13"/>
      <c r="H221" s="13"/>
      <c r="I221" s="13"/>
      <c r="J221" s="13"/>
      <c r="K221" s="11">
        <f t="shared" si="36"/>
        <v>0</v>
      </c>
      <c r="L221" s="11">
        <f t="shared" si="36"/>
        <v>0</v>
      </c>
      <c r="M221" s="51" t="e">
        <f t="shared" si="37"/>
        <v>#DIV/0!</v>
      </c>
      <c r="N221" s="51" t="e">
        <f t="shared" si="40"/>
        <v>#DIV/0!</v>
      </c>
      <c r="O221" s="51" t="e">
        <f t="shared" si="38"/>
        <v>#DIV/0!</v>
      </c>
      <c r="P221" s="49" t="e">
        <f>SUM((D202+D203+D204+D205+D206+D207+D208+D209+D210+D211+D212+D213+D214+D215+D216+D217+D218+D219+D220+D221+H202+H203+H204+H205+H206+H207+H208+H209+H210+H211+H212+H213+H214+H215+H216+H217+H218+H219+H220+H221)/(C202+C203+C204+C205+C206+C207+C208+C209+C210+C211+C212+C213+C214+C215+C216+C217+C218+C219+C220+C221+G202+G203+G204+G205+G206+G207+G208+G209+G210+G211+G212+G213+G214+G215+G216+G217+G218+G219+G220+G221))</f>
        <v>#DIV/0!</v>
      </c>
      <c r="Q221" s="50">
        <f>SUM((L201+L202+L203+L204+L205+L206+L207+L208+L209+L210+L211+L212+L213+L214+L215+L216+L217+L218+L219+L220+L221)/(K201+K202+K203+K204+K205+K206+K207+K208+K209+K210+K211+K212+K213+K214+K215+K216+K217+K218+K219+K220+K221))</f>
        <v>14.340000000000002</v>
      </c>
    </row>
    <row r="222" spans="1:17" ht="18" x14ac:dyDescent="0.25">
      <c r="A222" s="5"/>
      <c r="B222" s="12"/>
      <c r="C222" s="13"/>
      <c r="D222" s="13"/>
      <c r="E222" s="13"/>
      <c r="F222" s="13"/>
      <c r="G222" s="13"/>
      <c r="H222" s="13"/>
      <c r="I222" s="13"/>
      <c r="J222" s="13"/>
      <c r="K222" s="11">
        <f t="shared" si="36"/>
        <v>0</v>
      </c>
      <c r="L222" s="11">
        <f t="shared" si="36"/>
        <v>0</v>
      </c>
      <c r="M222" s="51" t="e">
        <f t="shared" si="37"/>
        <v>#DIV/0!</v>
      </c>
      <c r="N222" s="51" t="e">
        <f t="shared" si="40"/>
        <v>#DIV/0!</v>
      </c>
      <c r="O222" s="51" t="e">
        <f t="shared" si="38"/>
        <v>#DIV/0!</v>
      </c>
      <c r="P222" s="49" t="e">
        <f>SUM((D202+D203+D204+D205+D206+D207+D208+D209+D210+D211+D212+D213+D214+D215+D216+D217+D218+D219+D220+D221+D222+H202+H203+H204+H205+H206+H207+H208+H209+H210+H211+H212+H213+H214+H215+H216+H217+H218+H219+H220+H221+H222)/(C202+C203+C204+C205+C206+C207+C208+C209+C210+C211+C212+C213+C214+C215+C216+C217+C218+C219+C220+C221+C222+G202+G203+G204+G205+G206+G207+G208+G209+G210+G211+G212+G213+G214+G215+G216+G217+G218+G219+G220+G221+G222))</f>
        <v>#DIV/0!</v>
      </c>
      <c r="Q222" s="50">
        <f>SUM((L201+L202+L203+L204+L205+L206+L207+L208+L209+L210+L211+L212+L213+L214+L215+L216+L217+L218+L219+L220+L221+L222)/(K201+K202+K203+K204+K205+K206+K207+K208+K209+K210+K211+K212+K213+K214+K215+K216+K217+K218+K219+K220+K221+K222))</f>
        <v>14.340000000000002</v>
      </c>
    </row>
    <row r="223" spans="1:17" ht="18" x14ac:dyDescent="0.25">
      <c r="A223" s="5"/>
      <c r="B223" s="12"/>
      <c r="C223" s="13"/>
      <c r="D223" s="13"/>
      <c r="E223" s="13"/>
      <c r="F223" s="13"/>
      <c r="G223" s="13"/>
      <c r="H223" s="13"/>
      <c r="I223" s="13"/>
      <c r="J223" s="13"/>
      <c r="K223" s="11">
        <f t="shared" si="36"/>
        <v>0</v>
      </c>
      <c r="L223" s="11">
        <f t="shared" si="36"/>
        <v>0</v>
      </c>
      <c r="M223" s="51" t="e">
        <f t="shared" si="37"/>
        <v>#DIV/0!</v>
      </c>
      <c r="N223" s="51" t="e">
        <f t="shared" si="40"/>
        <v>#DIV/0!</v>
      </c>
      <c r="O223" s="51" t="e">
        <f t="shared" si="38"/>
        <v>#DIV/0!</v>
      </c>
      <c r="P223" s="49" t="e">
        <f>SUM((D202+D203+D204+D205+D206+D207+D208+D209+D210+D211+D212+D213+D214+D215+D216+D217+D218+D219+D220+D221+D222+D223+H202+H203+H204+H205+H206+H207+H208+H209+H210+H211+H212+H213+H214+H215+H216+H217+H218+H219+H220+H221+H222+H223)/(C202+C203+C204+C205+C206+C207+C208+C209+C210+C211+C212+C213+C214+C215+C216+C217+C218+C219+C220+C221+C222+C223+G202+G203+G204+G205+G206+G207+G208+G209+G210+G211+G212+G213+G214+G215+G216+G217+G218+G219+G220+G221+G222+G223))</f>
        <v>#DIV/0!</v>
      </c>
      <c r="Q223" s="50">
        <f>SUM((L201+L202+L203+L204+L205+L206+L207+L208+L209+L210+L211+L212+L213+L214+L215+L216+L217+L218+L219+L220+L221+L222+L223)/(K201+K202+K203+K204+K205+K206+K207+K208+K209+K210+K211+K212+K213+K214+K215+K216+K217+K218+K219+K220+K221+K222+K223))</f>
        <v>14.340000000000002</v>
      </c>
    </row>
    <row r="224" spans="1:17" ht="18" x14ac:dyDescent="0.25">
      <c r="A224" s="5"/>
      <c r="B224" s="12"/>
      <c r="C224" s="13"/>
      <c r="D224" s="13"/>
      <c r="E224" s="13"/>
      <c r="F224" s="13"/>
      <c r="G224" s="13"/>
      <c r="H224" s="13"/>
      <c r="I224" s="13"/>
      <c r="J224" s="13"/>
      <c r="K224" s="11">
        <f t="shared" si="36"/>
        <v>0</v>
      </c>
      <c r="L224" s="11">
        <f t="shared" si="36"/>
        <v>0</v>
      </c>
      <c r="M224" s="51" t="e">
        <f t="shared" si="37"/>
        <v>#DIV/0!</v>
      </c>
      <c r="N224" s="51" t="e">
        <f t="shared" si="40"/>
        <v>#DIV/0!</v>
      </c>
      <c r="O224" s="51" t="e">
        <f t="shared" si="38"/>
        <v>#DIV/0!</v>
      </c>
      <c r="P224" s="49" t="e">
        <f>SUM((D202+D203+D204+D205+D206+D207+D208+D209+D210+D211+D212+D213+D214+D215+D216+D217+D218+D219+D220+D221+D222+D223+D224+H202+H203+H204+H205+H206+H207+H208+H209+H210+H211+H212+H213+H214+H215+H216+H217+H218+H219+H220+H221+H222+H223+H224)/(C202+C203+C204+C205+C206+C207+C208+C209+C210+C211+C212+C213+C214+C215+C216+C217+C218+C219+C220+C221+C222+C223+C224+G202+G203+G204+G205+G206+G207+G208+G209+G210+G211+G212+G213+G214+G215+G216+G217+G218+G219+G220+G221+G222+G223+G224))</f>
        <v>#DIV/0!</v>
      </c>
      <c r="Q224" s="50">
        <f>SUM((L201+L202+L203+L204+L205+L206+L207+L208+L209+L210+L211+L212+L213+L214+L215+L216+L217+L218+L219+L220+L221+L222+L223+L224)/(K201+K202+K203+K204+K205+K206+K207+K208+K209+K210+K211+K212+K213+K214+K215+K216+K217+K218+K219+K220+K221+K222+K223+K224))</f>
        <v>14.340000000000002</v>
      </c>
    </row>
    <row r="225" spans="1:17" ht="18" x14ac:dyDescent="0.25">
      <c r="A225" s="5"/>
      <c r="B225" s="12"/>
      <c r="C225" s="13"/>
      <c r="D225" s="13"/>
      <c r="E225" s="13"/>
      <c r="F225" s="13"/>
      <c r="G225" s="13"/>
      <c r="H225" s="13"/>
      <c r="I225" s="13"/>
      <c r="J225" s="13"/>
      <c r="K225" s="11">
        <f t="shared" si="36"/>
        <v>0</v>
      </c>
      <c r="L225" s="11">
        <f t="shared" si="36"/>
        <v>0</v>
      </c>
      <c r="M225" s="51" t="e">
        <f t="shared" si="37"/>
        <v>#DIV/0!</v>
      </c>
      <c r="N225" s="51" t="e">
        <f t="shared" si="40"/>
        <v>#DIV/0!</v>
      </c>
      <c r="O225" s="51" t="e">
        <f t="shared" si="38"/>
        <v>#DIV/0!</v>
      </c>
      <c r="P225" s="49" t="e">
        <f>SUM((D202+D203+D204+D205+D206+D207+D208+D209+D210+D211+D212+D213+D214+D215+D216+D217+D218+D219+D220+D221+D222+D223+D224+D225+H202+H203+H204+H205+H206+H207+H208+H209+H210+H211+H212+H213+H214+H215+H216+H217+H218+H219+H220+H221+H222+H223+H224+H225)/(C202+C203+C204+C205+C206+C207+C208+C209+C210+C211+C212+C213+C214+C215+C216+C217+C218+C219+C220+C221+C222+C223+C224+C225+G202+G203+G204+G205+G206+G207+G208+G209+G210+G211+G212+G213+G214+G215+G216+G217+G218+G219+G220+G221+G222+G223+G224+G225))</f>
        <v>#DIV/0!</v>
      </c>
      <c r="Q225" s="50">
        <f>SUM((L201+L202+L203+L204+L205+L206+L207+L208+L209+L210+L211+L212+L213+L214+L215+L216+L217+L218+L219+L220+L221+L222+L223+L224+L225)/(K201+K202+K203+K204+K205+K206+K207+K208+K209+K210+K211+K212+K213+K214+K215+K216+K217+K218+K219+K220+K221+K222+K223+K224+K225))</f>
        <v>14.340000000000002</v>
      </c>
    </row>
    <row r="226" spans="1:17" ht="18" x14ac:dyDescent="0.25">
      <c r="A226" s="5"/>
      <c r="B226" s="12"/>
      <c r="C226" s="13"/>
      <c r="D226" s="13"/>
      <c r="E226" s="13"/>
      <c r="F226" s="13"/>
      <c r="G226" s="13"/>
      <c r="H226" s="13"/>
      <c r="I226" s="13"/>
      <c r="J226" s="13"/>
      <c r="K226" s="11">
        <f t="shared" si="36"/>
        <v>0</v>
      </c>
      <c r="L226" s="11">
        <f t="shared" si="36"/>
        <v>0</v>
      </c>
      <c r="M226" s="51" t="e">
        <f t="shared" si="37"/>
        <v>#DIV/0!</v>
      </c>
      <c r="N226" s="51" t="e">
        <f t="shared" si="40"/>
        <v>#DIV/0!</v>
      </c>
      <c r="O226" s="51" t="e">
        <f t="shared" si="38"/>
        <v>#DIV/0!</v>
      </c>
      <c r="P226" s="49" t="e">
        <f>SUM((D202+D203+D204+D205+D206+D207+D208+D209+D210+D211+D212+D213+D214+D215+D216+D217+D218+D219+D220+D221+D222+D223+D224+D225+D226+H202+H203+H204+H205+H206+H207+H208+H209+H210+H211+H212+H213+H214+H215+H216+H217+H218+H219+H220+H221+H222+H223+H224+H225+H226)/(C202+C203+C204+C205+C206+C207+C208+C209+C210+C211+C212+C213+C214+C215+C216+C217+C218+C219+C220+C221+C222+C223+C224+C225+C226+G202+G203+G204+G205+G206+G207+G208+G209+G210+G211+G212+G213+G214+G215+G216+G217+G218+G219+G220+G221+G222+G223+G224+G225+G226))</f>
        <v>#DIV/0!</v>
      </c>
      <c r="Q226" s="50">
        <f>SUM((L201+L202+L203+L204+L205+L206+L207+L208+L209+L210+L211+L212+L213+L214+L215+L216+L217+L218+L219+L220+L221+L222+L223+L224+L225+L226)/(K201+K202+K203+K204+K205+K206+K207+K208+K209+K210+K211+K212+K213+K214+K215+K216+K217+K218+K219+K220+K221+K222+K223+K224+K225+K226))</f>
        <v>14.340000000000002</v>
      </c>
    </row>
    <row r="227" spans="1:17" ht="18" x14ac:dyDescent="0.25">
      <c r="A227" s="5"/>
      <c r="B227" s="15"/>
      <c r="C227" s="13"/>
      <c r="D227" s="13"/>
      <c r="E227" s="13"/>
      <c r="F227" s="13"/>
      <c r="G227" s="13"/>
      <c r="H227" s="13"/>
      <c r="I227" s="13"/>
      <c r="J227" s="13"/>
      <c r="K227" s="11">
        <f t="shared" si="36"/>
        <v>0</v>
      </c>
      <c r="L227" s="11">
        <f t="shared" si="36"/>
        <v>0</v>
      </c>
      <c r="M227" s="51" t="e">
        <f t="shared" si="37"/>
        <v>#DIV/0!</v>
      </c>
      <c r="N227" s="51" t="e">
        <f t="shared" si="40"/>
        <v>#DIV/0!</v>
      </c>
      <c r="O227" s="51" t="e">
        <f t="shared" si="38"/>
        <v>#DIV/0!</v>
      </c>
      <c r="P227" s="49" t="e">
        <f>SUM((D202+D203+D204+D205+D206+D207+D208+D209+D210+D211+D212+D213+D214+D215+D216+D217+D218+D219+D220+D221+D222+D223+D224+D225+D226+D227+H202+H203+H204+H205+H206+H207+H208+H209+H210+H211+H212+H213+H214+H215+H216+H217+H218+H219+H220+H221+H222+H223+H224+H225+H226+H227)/(C202+C203+C204+C205+C206+C207+C208+C209+C210+C211+C212+C213+C214+C215+C216+C217+C218+C219+C220+C221+C222+C223+C224+C225+C226+C227+G202+G203+G204+G205+G206+G207+G208+G209+G210+G211+G212+G213+G214+G215+G216+G217+G218+G219+G220+G221+G222+G223+G224+G225+G226+G227))</f>
        <v>#DIV/0!</v>
      </c>
      <c r="Q227" s="50">
        <f>SUM((L201+L202+L203+L204+L205+L206+L207+L208+L209+L210+L211+L212+L213+L214+L215+L216+L217+L218+L219+L220+L221+L222+L223+L224+L225+L226+L227)/(K201+K202+K203+K204+K205+K206+K207+K208+K209+K210+K211+K212+K213+K214+K215+K216+K217+K218+K219+K220+K221+K222+K223+K224+K225+K226+K227))</f>
        <v>14.340000000000002</v>
      </c>
    </row>
    <row r="228" spans="1:17" ht="18" x14ac:dyDescent="0.25">
      <c r="A228" s="5"/>
      <c r="B228" s="15"/>
      <c r="C228" s="13"/>
      <c r="D228" s="13"/>
      <c r="E228" s="13"/>
      <c r="F228" s="13"/>
      <c r="G228" s="13"/>
      <c r="H228" s="13"/>
      <c r="I228" s="13"/>
      <c r="J228" s="13"/>
      <c r="K228" s="11">
        <f t="shared" si="36"/>
        <v>0</v>
      </c>
      <c r="L228" s="11">
        <f t="shared" si="36"/>
        <v>0</v>
      </c>
      <c r="M228" s="51" t="e">
        <f t="shared" si="37"/>
        <v>#DIV/0!</v>
      </c>
      <c r="N228" s="51" t="e">
        <f t="shared" si="40"/>
        <v>#DIV/0!</v>
      </c>
      <c r="O228" s="51" t="e">
        <f t="shared" si="38"/>
        <v>#DIV/0!</v>
      </c>
      <c r="P228" s="49" t="e">
        <f>SUM((D202+D203+D204+D205+D206+D207+D208+D209+D210+D211+D212+D213+D214+D215+D216+D217+D218+D219+D220+D221+D222+D223+D224+D225+D226+D227+D228+H202+H203+H204+H205+H206+H207+H208+H209+H210+H211+H212+H213+H214+H215+H216+H217+H218+H219+H220+H221+H222+H223+H224+H225+H226+H227+H228)/(C202+C203+C204+C205+C206+C207+C208+C209+C210+C211+C212+C213+C214+C215+C216+C217+C218+C219+C220+C221+C222+C223+C224+C225+C226+C227+C228+G202+G203+G204+G205+G206+G207+G208+G209+G210+G211+G212+G213+G214+G215+G216+G217+G218+G219+G220+G221+G222+G223+G224+G225+G226+G227+G228))</f>
        <v>#DIV/0!</v>
      </c>
      <c r="Q228" s="50">
        <f>SUM((L201+L202+L203+L204+L205+L206+L207+L208+L209+L210+L211+L212+L213+L214+L215+L216+L217+L218+L219+L220+L221+L222+L223+L224+L225+L226+L227+L228)/(K201+K202+K203+K204+K205+K206+K207+K208+K209+K210+K211+K212+K213+K214+K215+K216+K217+K218+K219+K220+K221+K222+K223+K224+K225+K226+K227+K228))</f>
        <v>14.340000000000002</v>
      </c>
    </row>
    <row r="229" spans="1:17" ht="18" x14ac:dyDescent="0.25">
      <c r="A229" s="5"/>
      <c r="B229" s="8"/>
      <c r="C229" s="14"/>
      <c r="D229" s="14"/>
      <c r="E229" s="14"/>
      <c r="F229" s="14"/>
      <c r="G229" s="14"/>
      <c r="H229" s="14"/>
      <c r="I229" s="14"/>
      <c r="J229" s="14"/>
      <c r="K229" s="8"/>
      <c r="L229" s="8"/>
      <c r="M229" s="46"/>
      <c r="N229" s="46"/>
      <c r="O229" s="46"/>
      <c r="P229" s="46"/>
      <c r="Q229" s="48"/>
    </row>
    <row r="230" spans="1:17" ht="18.75" thickBot="1" x14ac:dyDescent="0.3">
      <c r="A230" s="5"/>
      <c r="B230" s="8"/>
      <c r="C230" s="14"/>
      <c r="D230" s="14"/>
      <c r="E230" s="14"/>
      <c r="F230" s="14"/>
      <c r="G230" s="14"/>
      <c r="H230" s="14"/>
      <c r="I230" s="14"/>
      <c r="J230" s="14"/>
      <c r="K230" s="8"/>
      <c r="L230" s="8"/>
      <c r="M230" s="46"/>
      <c r="N230" s="46"/>
      <c r="O230" s="46"/>
      <c r="P230" s="46"/>
      <c r="Q230" s="48"/>
    </row>
    <row r="231" spans="1:17" ht="19.5" thickTop="1" thickBot="1" x14ac:dyDescent="0.3">
      <c r="A231" s="17" t="s">
        <v>18</v>
      </c>
      <c r="B231" s="19"/>
      <c r="C231" s="70">
        <f>Q228</f>
        <v>14.340000000000002</v>
      </c>
      <c r="D231" s="20"/>
      <c r="E231" s="20">
        <f>COUNTA(E202:E228)</f>
        <v>0</v>
      </c>
      <c r="F231" s="20">
        <f t="shared" ref="F231:J231" si="41">COUNTA(F202:F228)</f>
        <v>0</v>
      </c>
      <c r="G231" s="20"/>
      <c r="H231" s="20"/>
      <c r="I231" s="20">
        <f t="shared" si="41"/>
        <v>0</v>
      </c>
      <c r="J231" s="20">
        <f t="shared" si="41"/>
        <v>0</v>
      </c>
      <c r="K231" s="68">
        <f>SUM(K201:K228)</f>
        <v>34.937238493723846</v>
      </c>
      <c r="L231" s="68">
        <f>SUM(L201:L228)</f>
        <v>501</v>
      </c>
      <c r="M231" s="52"/>
      <c r="N231" s="52"/>
      <c r="O231" s="53"/>
      <c r="P231" s="53"/>
      <c r="Q231" s="48"/>
    </row>
    <row r="232" spans="1:17" ht="18" x14ac:dyDescent="0.25">
      <c r="A232" s="18"/>
      <c r="B232" s="18"/>
      <c r="C232" s="16"/>
      <c r="D232" s="16"/>
      <c r="E232" s="16"/>
      <c r="F232" s="16"/>
      <c r="G232" s="16"/>
      <c r="H232" s="16"/>
      <c r="I232" s="16"/>
      <c r="J232" s="16"/>
      <c r="K232" s="5"/>
      <c r="L232" s="5"/>
      <c r="M232" s="48"/>
      <c r="N232" s="48"/>
      <c r="O232" s="50"/>
      <c r="P232" s="50"/>
      <c r="Q232" s="48"/>
    </row>
    <row r="233" spans="1:17" ht="18" x14ac:dyDescent="0.25">
      <c r="A233" s="5" t="s">
        <v>59</v>
      </c>
      <c r="B233" s="28"/>
      <c r="C233" s="23"/>
      <c r="D233" s="16"/>
      <c r="E233" s="16"/>
      <c r="F233" s="16"/>
      <c r="G233" s="24"/>
      <c r="H233" s="16"/>
      <c r="I233" s="16"/>
      <c r="J233" s="16"/>
      <c r="K233" s="5"/>
      <c r="L233" s="5"/>
      <c r="M233" s="48"/>
      <c r="N233" s="48"/>
      <c r="O233" s="48"/>
      <c r="P233" s="48"/>
      <c r="Q233" s="48"/>
    </row>
    <row r="234" spans="1:17" ht="18" x14ac:dyDescent="0.25">
      <c r="A234" s="5"/>
      <c r="B234" s="9" t="s">
        <v>16</v>
      </c>
      <c r="C234" s="55">
        <f>SUM(D234/8.9)</f>
        <v>56.292134831460672</v>
      </c>
      <c r="D234" s="10">
        <v>501</v>
      </c>
      <c r="E234" s="10"/>
      <c r="F234" s="10"/>
      <c r="G234" s="10"/>
      <c r="H234" s="10"/>
      <c r="I234" s="10"/>
      <c r="J234" s="10"/>
      <c r="K234" s="56">
        <f>C234</f>
        <v>56.292134831460672</v>
      </c>
      <c r="L234" s="11">
        <v>501</v>
      </c>
      <c r="M234" s="49">
        <f>SUM(D234/C234)</f>
        <v>8.9</v>
      </c>
      <c r="N234" s="46" t="e">
        <f>SUM(H234/G234)</f>
        <v>#DIV/0!</v>
      </c>
      <c r="O234" s="49">
        <f>SUM(L234/K234)</f>
        <v>8.9</v>
      </c>
      <c r="P234" s="49">
        <f>SUM((D234+H234)/(C234+G234))</f>
        <v>8.9</v>
      </c>
      <c r="Q234" s="50">
        <f>SUM(L234/K234)</f>
        <v>8.9</v>
      </c>
    </row>
    <row r="235" spans="1:17" ht="18" x14ac:dyDescent="0.25">
      <c r="A235" s="5"/>
      <c r="B235" s="12">
        <v>46282</v>
      </c>
      <c r="C235" s="13"/>
      <c r="D235" s="13"/>
      <c r="E235" s="13"/>
      <c r="F235" s="13"/>
      <c r="G235" s="13"/>
      <c r="H235" s="13"/>
      <c r="I235" s="13"/>
      <c r="J235" s="13"/>
      <c r="K235" s="11">
        <f>SUM(C235+G235)</f>
        <v>0</v>
      </c>
      <c r="L235" s="11">
        <f>SUM(D235+H235)</f>
        <v>0</v>
      </c>
      <c r="M235" s="51" t="e">
        <f>SUM(D235/C235)</f>
        <v>#DIV/0!</v>
      </c>
      <c r="N235" s="51" t="e">
        <f>SUM(H235/G235)</f>
        <v>#DIV/0!</v>
      </c>
      <c r="O235" s="51" t="e">
        <f>SUM(L235/K235)</f>
        <v>#DIV/0!</v>
      </c>
      <c r="P235" s="49" t="e">
        <f>SUM((D235+H235)/(C235+G235))</f>
        <v>#DIV/0!</v>
      </c>
      <c r="Q235" s="50">
        <f>SUM((L234+L235)/(K234+K235))</f>
        <v>8.9</v>
      </c>
    </row>
    <row r="236" spans="1:17" ht="18" x14ac:dyDescent="0.25">
      <c r="A236" s="5"/>
      <c r="B236" s="12">
        <f>SUM(B235+7)</f>
        <v>46289</v>
      </c>
      <c r="C236" s="13"/>
      <c r="D236" s="13"/>
      <c r="E236" s="13"/>
      <c r="F236" s="13"/>
      <c r="G236" s="13"/>
      <c r="H236" s="13"/>
      <c r="I236" s="13"/>
      <c r="J236" s="13"/>
      <c r="K236" s="11">
        <f t="shared" ref="K236:L261" si="42">SUM(C236+G236)</f>
        <v>0</v>
      </c>
      <c r="L236" s="11">
        <f t="shared" si="42"/>
        <v>0</v>
      </c>
      <c r="M236" s="51" t="e">
        <f t="shared" ref="M236:M261" si="43">SUM(D236/C236)</f>
        <v>#DIV/0!</v>
      </c>
      <c r="N236" s="51" t="e">
        <f>SUM(H236/G236)</f>
        <v>#DIV/0!</v>
      </c>
      <c r="O236" s="51" t="e">
        <f t="shared" ref="O236:O261" si="44">SUM(L236/K236)</f>
        <v>#DIV/0!</v>
      </c>
      <c r="P236" s="49" t="e">
        <f>SUM((D235+D236+H235+H236)/(C235+C236+G235+G236))</f>
        <v>#DIV/0!</v>
      </c>
      <c r="Q236" s="50">
        <f>SUM((L234+L235+L236)/(K234+K235+K236))</f>
        <v>8.9</v>
      </c>
    </row>
    <row r="237" spans="1:17" ht="18" x14ac:dyDescent="0.25">
      <c r="A237" s="5"/>
      <c r="B237" s="12">
        <f t="shared" ref="B237:B252" si="45">SUM(B236+7)</f>
        <v>46296</v>
      </c>
      <c r="C237" s="13"/>
      <c r="D237" s="13"/>
      <c r="E237" s="13"/>
      <c r="F237" s="13"/>
      <c r="G237" s="13"/>
      <c r="H237" s="13"/>
      <c r="I237" s="13"/>
      <c r="J237" s="13"/>
      <c r="K237" s="11">
        <f t="shared" si="42"/>
        <v>0</v>
      </c>
      <c r="L237" s="11">
        <f t="shared" si="42"/>
        <v>0</v>
      </c>
      <c r="M237" s="51" t="e">
        <f t="shared" si="43"/>
        <v>#DIV/0!</v>
      </c>
      <c r="N237" s="51" t="e">
        <f t="shared" ref="N237:N261" si="46">SUM(H237/G237)</f>
        <v>#DIV/0!</v>
      </c>
      <c r="O237" s="51" t="e">
        <f t="shared" si="44"/>
        <v>#DIV/0!</v>
      </c>
      <c r="P237" s="49" t="e">
        <f>SUM((D235+D236+D237+H235+H236+H237)/(C235+C236+C237+G235+G236+G237))</f>
        <v>#DIV/0!</v>
      </c>
      <c r="Q237" s="50">
        <f>SUM((L234+L235+L236+L237)/(K234+K235+K236+K237))</f>
        <v>8.9</v>
      </c>
    </row>
    <row r="238" spans="1:17" ht="18" x14ac:dyDescent="0.25">
      <c r="A238" s="5"/>
      <c r="B238" s="12">
        <f t="shared" si="45"/>
        <v>46303</v>
      </c>
      <c r="C238" s="13"/>
      <c r="D238" s="13"/>
      <c r="E238" s="13"/>
      <c r="F238" s="13"/>
      <c r="G238" s="13"/>
      <c r="H238" s="13"/>
      <c r="I238" s="13"/>
      <c r="J238" s="13"/>
      <c r="K238" s="11">
        <f t="shared" si="42"/>
        <v>0</v>
      </c>
      <c r="L238" s="11">
        <f t="shared" si="42"/>
        <v>0</v>
      </c>
      <c r="M238" s="51" t="e">
        <f t="shared" si="43"/>
        <v>#DIV/0!</v>
      </c>
      <c r="N238" s="51" t="e">
        <f t="shared" si="46"/>
        <v>#DIV/0!</v>
      </c>
      <c r="O238" s="51" t="e">
        <f t="shared" si="44"/>
        <v>#DIV/0!</v>
      </c>
      <c r="P238" s="49" t="e">
        <f>SUM((D235+D236+D237+D238+H235+H236+H237+H238)/(C235+C236+C237+C238+G235+G236+G237+G238))</f>
        <v>#DIV/0!</v>
      </c>
      <c r="Q238" s="50">
        <f>SUM((L234+L235+L236+L237+L238)/(K234+K235+K236+K237+K238))</f>
        <v>8.9</v>
      </c>
    </row>
    <row r="239" spans="1:17" ht="18" x14ac:dyDescent="0.25">
      <c r="A239" s="5"/>
      <c r="B239" s="12">
        <f t="shared" si="45"/>
        <v>46310</v>
      </c>
      <c r="C239" s="13"/>
      <c r="D239" s="13"/>
      <c r="E239" s="13"/>
      <c r="F239" s="13"/>
      <c r="G239" s="13"/>
      <c r="H239" s="13"/>
      <c r="I239" s="13"/>
      <c r="J239" s="13"/>
      <c r="K239" s="11">
        <f t="shared" si="42"/>
        <v>0</v>
      </c>
      <c r="L239" s="11">
        <f t="shared" si="42"/>
        <v>0</v>
      </c>
      <c r="M239" s="51" t="e">
        <f t="shared" si="43"/>
        <v>#DIV/0!</v>
      </c>
      <c r="N239" s="51" t="e">
        <f t="shared" si="46"/>
        <v>#DIV/0!</v>
      </c>
      <c r="O239" s="51" t="e">
        <f t="shared" si="44"/>
        <v>#DIV/0!</v>
      </c>
      <c r="P239" s="49" t="e">
        <f>SUM((D235+D236+D237+D238+D239+H235+H236+H237+H238+H239)/(C235+C236+C237+C238+C239+G235+G236+G237+G238+G239))</f>
        <v>#DIV/0!</v>
      </c>
      <c r="Q239" s="50">
        <f>SUM((L234+L235+L236+L237+L238+L239)/(K234+K235+K236+K237+K238+K239))</f>
        <v>8.9</v>
      </c>
    </row>
    <row r="240" spans="1:17" ht="18" x14ac:dyDescent="0.25">
      <c r="A240" s="5"/>
      <c r="B240" s="12">
        <f t="shared" si="45"/>
        <v>46317</v>
      </c>
      <c r="C240" s="13"/>
      <c r="D240" s="13"/>
      <c r="E240" s="13"/>
      <c r="F240" s="13"/>
      <c r="G240" s="13"/>
      <c r="H240" s="13"/>
      <c r="I240" s="13"/>
      <c r="J240" s="13"/>
      <c r="K240" s="11">
        <f t="shared" si="42"/>
        <v>0</v>
      </c>
      <c r="L240" s="11">
        <f t="shared" si="42"/>
        <v>0</v>
      </c>
      <c r="M240" s="51" t="e">
        <f t="shared" si="43"/>
        <v>#DIV/0!</v>
      </c>
      <c r="N240" s="51" t="e">
        <f t="shared" si="46"/>
        <v>#DIV/0!</v>
      </c>
      <c r="O240" s="51" t="e">
        <f t="shared" si="44"/>
        <v>#DIV/0!</v>
      </c>
      <c r="P240" s="49" t="e">
        <f>SUM((D235+D236+D237+D238+D239+D240+H235+H236+H237+H238+H239+H240)/(C235+C236+C237+C238+C239+C240+G235+G236+G237+G238+G239+G240))</f>
        <v>#DIV/0!</v>
      </c>
      <c r="Q240" s="50">
        <f>SUM((L234+L235+L236+L237+L238+L239+L240)/(K234+K235+K236+K237+K238+K239+K240))</f>
        <v>8.9</v>
      </c>
    </row>
    <row r="241" spans="1:17" ht="18" x14ac:dyDescent="0.25">
      <c r="A241" s="5"/>
      <c r="B241" s="12">
        <f t="shared" si="45"/>
        <v>46324</v>
      </c>
      <c r="C241" s="13"/>
      <c r="D241" s="13"/>
      <c r="E241" s="13"/>
      <c r="F241" s="13"/>
      <c r="G241" s="13"/>
      <c r="H241" s="13"/>
      <c r="I241" s="13"/>
      <c r="J241" s="13"/>
      <c r="K241" s="11">
        <f t="shared" si="42"/>
        <v>0</v>
      </c>
      <c r="L241" s="11">
        <f t="shared" si="42"/>
        <v>0</v>
      </c>
      <c r="M241" s="51" t="e">
        <f t="shared" si="43"/>
        <v>#DIV/0!</v>
      </c>
      <c r="N241" s="51" t="e">
        <f t="shared" si="46"/>
        <v>#DIV/0!</v>
      </c>
      <c r="O241" s="51" t="e">
        <f t="shared" si="44"/>
        <v>#DIV/0!</v>
      </c>
      <c r="P241" s="49" t="e">
        <f>SUM((D235+D236+D237+D238+D239+D240+D241+H235+H236+H237+H238+H239+H240+H241)/(C235+C236+C237+C238+C239+C240+C241+G235+G236+G237+G238+G239+G240+G241))</f>
        <v>#DIV/0!</v>
      </c>
      <c r="Q241" s="50">
        <f>SUM((L234+L235+L236+L237+L238+L239+L240+L241)/(K234+K235+K236+K237+K238+K239+K240+K241))</f>
        <v>8.9</v>
      </c>
    </row>
    <row r="242" spans="1:17" ht="18" x14ac:dyDescent="0.25">
      <c r="A242" s="5"/>
      <c r="B242" s="12">
        <f t="shared" si="45"/>
        <v>46331</v>
      </c>
      <c r="C242" s="13"/>
      <c r="D242" s="13"/>
      <c r="E242" s="13"/>
      <c r="F242" s="13"/>
      <c r="G242" s="13"/>
      <c r="H242" s="13"/>
      <c r="I242" s="13"/>
      <c r="J242" s="13"/>
      <c r="K242" s="11">
        <f t="shared" si="42"/>
        <v>0</v>
      </c>
      <c r="L242" s="11">
        <f t="shared" si="42"/>
        <v>0</v>
      </c>
      <c r="M242" s="51" t="e">
        <f t="shared" si="43"/>
        <v>#DIV/0!</v>
      </c>
      <c r="N242" s="51" t="e">
        <f t="shared" si="46"/>
        <v>#DIV/0!</v>
      </c>
      <c r="O242" s="51" t="e">
        <f t="shared" si="44"/>
        <v>#DIV/0!</v>
      </c>
      <c r="P242" s="49" t="e">
        <f>SUM((D235+D236+D237+D238+D239+D240+D241+D242+H235+H236+H237+H238+H239+H240+H241+H242)/(C235+C236+C237+C238+C239+C240+C241+C242+G235+G236+G237+G238+G239+G240+G241+G242))</f>
        <v>#DIV/0!</v>
      </c>
      <c r="Q242" s="50">
        <f>SUM((L234+L235+L236+L237+L238+L239+L240+L241+L242)/(K234+K235+K236+K237+K238+K239+K240+K241+K242))</f>
        <v>8.9</v>
      </c>
    </row>
    <row r="243" spans="1:17" ht="18" x14ac:dyDescent="0.25">
      <c r="A243" s="5"/>
      <c r="B243" s="12">
        <f t="shared" si="45"/>
        <v>46338</v>
      </c>
      <c r="C243" s="13"/>
      <c r="D243" s="13"/>
      <c r="E243" s="13"/>
      <c r="F243" s="13"/>
      <c r="G243" s="13"/>
      <c r="H243" s="13"/>
      <c r="I243" s="13"/>
      <c r="J243" s="13"/>
      <c r="K243" s="11">
        <f t="shared" si="42"/>
        <v>0</v>
      </c>
      <c r="L243" s="11">
        <f t="shared" si="42"/>
        <v>0</v>
      </c>
      <c r="M243" s="51" t="e">
        <f t="shared" si="43"/>
        <v>#DIV/0!</v>
      </c>
      <c r="N243" s="51" t="e">
        <f t="shared" si="46"/>
        <v>#DIV/0!</v>
      </c>
      <c r="O243" s="51" t="e">
        <f t="shared" si="44"/>
        <v>#DIV/0!</v>
      </c>
      <c r="P243" s="49" t="e">
        <f>SUM((D235+D236+D237+D238+D239+D240+D241+D242+D243+H235+H236+H237+H238+H239+H240+H241+H242+H243)/(C235+C236+C237+C238+C239+C240+C241+C242+C243+G235+G236+G237+G238+G239+G240+G241+G242+G243))</f>
        <v>#DIV/0!</v>
      </c>
      <c r="Q243" s="50">
        <f>SUM((L234+L235+L236+L237+L238+L239+L240+L241+L242+L243)/(K234+K235+K236+K237+K238+K239+K240+K241+K242+K243))</f>
        <v>8.9</v>
      </c>
    </row>
    <row r="244" spans="1:17" ht="18" x14ac:dyDescent="0.25">
      <c r="A244" s="5"/>
      <c r="B244" s="12">
        <f t="shared" si="45"/>
        <v>46345</v>
      </c>
      <c r="C244" s="13"/>
      <c r="D244" s="13"/>
      <c r="E244" s="13"/>
      <c r="F244" s="13"/>
      <c r="G244" s="13"/>
      <c r="H244" s="13"/>
      <c r="I244" s="13"/>
      <c r="J244" s="13"/>
      <c r="K244" s="11">
        <f t="shared" si="42"/>
        <v>0</v>
      </c>
      <c r="L244" s="11">
        <f t="shared" si="42"/>
        <v>0</v>
      </c>
      <c r="M244" s="51" t="e">
        <f t="shared" si="43"/>
        <v>#DIV/0!</v>
      </c>
      <c r="N244" s="51" t="e">
        <f t="shared" si="46"/>
        <v>#DIV/0!</v>
      </c>
      <c r="O244" s="51" t="e">
        <f t="shared" si="44"/>
        <v>#DIV/0!</v>
      </c>
      <c r="P244" s="49" t="e">
        <f>SUM((D235+D236+D237+D238+D239+D240+D241+D242+D243+D244+H235+H236+H237+H238+H239+H240+H241+H242+H243+H244)/(C235+C236+C237+C238+C239+C240+C241+C242+C243+C244+G235+G236+G237+G238+G239+G240+G241+G242+G243+G244))</f>
        <v>#DIV/0!</v>
      </c>
      <c r="Q244" s="50">
        <f>SUM((L234+L235+L236+L237+L238+L239+L240+L241+L242+L243+L244)/(K234+K235+K236+K237+K238+K239+K240+K241+K242+K243+K244))</f>
        <v>8.9</v>
      </c>
    </row>
    <row r="245" spans="1:17" ht="18" x14ac:dyDescent="0.25">
      <c r="A245" s="5"/>
      <c r="B245" s="12">
        <f t="shared" si="45"/>
        <v>46352</v>
      </c>
      <c r="C245" s="13"/>
      <c r="D245" s="13"/>
      <c r="E245" s="13"/>
      <c r="F245" s="13"/>
      <c r="G245" s="13"/>
      <c r="H245" s="13"/>
      <c r="I245" s="13"/>
      <c r="J245" s="13"/>
      <c r="K245" s="11">
        <f t="shared" si="42"/>
        <v>0</v>
      </c>
      <c r="L245" s="11">
        <f t="shared" si="42"/>
        <v>0</v>
      </c>
      <c r="M245" s="51" t="e">
        <f t="shared" si="43"/>
        <v>#DIV/0!</v>
      </c>
      <c r="N245" s="51" t="e">
        <f t="shared" si="46"/>
        <v>#DIV/0!</v>
      </c>
      <c r="O245" s="51" t="e">
        <f t="shared" si="44"/>
        <v>#DIV/0!</v>
      </c>
      <c r="P245" s="49" t="e">
        <f>SUM((D235+D236+D237+D238+D239+D240+D241+D242+D243+D244+D245+H235+H236+H237+H238+H239+H240+H241+H242+H243+H244+H245)/(C235+C236+C237+C238+C239+C240+C241+C242+C243+C244+C245+G235+G236+G237+G238+G239+G240+G241+G242+G243+G244+G245))</f>
        <v>#DIV/0!</v>
      </c>
      <c r="Q245" s="50">
        <f>SUM((L234+L235+L236+L237+L238+L239+L240+L241+L242+L243+L244+L245)/(K234+K235+K236+K237+K238+K239+K240+K241+K242+K243+K244+K245))</f>
        <v>8.9</v>
      </c>
    </row>
    <row r="246" spans="1:17" ht="18" x14ac:dyDescent="0.25">
      <c r="A246" s="5"/>
      <c r="B246" s="12">
        <f t="shared" si="45"/>
        <v>46359</v>
      </c>
      <c r="C246" s="13"/>
      <c r="D246" s="13"/>
      <c r="E246" s="13"/>
      <c r="F246" s="13"/>
      <c r="G246" s="13"/>
      <c r="H246" s="13"/>
      <c r="I246" s="13"/>
      <c r="J246" s="13"/>
      <c r="K246" s="11">
        <f t="shared" si="42"/>
        <v>0</v>
      </c>
      <c r="L246" s="11">
        <f t="shared" si="42"/>
        <v>0</v>
      </c>
      <c r="M246" s="51" t="e">
        <f t="shared" si="43"/>
        <v>#DIV/0!</v>
      </c>
      <c r="N246" s="51" t="e">
        <f t="shared" si="46"/>
        <v>#DIV/0!</v>
      </c>
      <c r="O246" s="51" t="e">
        <f t="shared" si="44"/>
        <v>#DIV/0!</v>
      </c>
      <c r="P246" s="49" t="e">
        <f>SUM((D235+D236+D237+D238+D239+D240+D241+D242+D243+D244+D245+D246+H235+H236+H237+H238+H239+H240+H241+H242+H243+H244+H245+H246)/(C235+C236+C237+C238+C239+C240+C241+C242+C243+C244+C245+C246+G235+G236+G237+G238+G239+G240+G241+G242+G243+G244+G245+G246))</f>
        <v>#DIV/0!</v>
      </c>
      <c r="Q246" s="50">
        <f>SUM((L234+L235+L236+L237+L238+L239+L240+L241+L242+L243+L244+L245+L246)/(K234+K235+K236+K237+K238+K239+K240+K241+K242+K243+K244+K245+K246))</f>
        <v>8.9</v>
      </c>
    </row>
    <row r="247" spans="1:17" ht="18" x14ac:dyDescent="0.25">
      <c r="A247" s="5"/>
      <c r="B247" s="12">
        <f t="shared" si="45"/>
        <v>46366</v>
      </c>
      <c r="C247" s="13"/>
      <c r="D247" s="13"/>
      <c r="E247" s="13"/>
      <c r="F247" s="13"/>
      <c r="G247" s="13"/>
      <c r="H247" s="13"/>
      <c r="I247" s="13"/>
      <c r="J247" s="13"/>
      <c r="K247" s="11">
        <f t="shared" si="42"/>
        <v>0</v>
      </c>
      <c r="L247" s="11">
        <f t="shared" si="42"/>
        <v>0</v>
      </c>
      <c r="M247" s="51" t="e">
        <f t="shared" si="43"/>
        <v>#DIV/0!</v>
      </c>
      <c r="N247" s="51" t="e">
        <f t="shared" si="46"/>
        <v>#DIV/0!</v>
      </c>
      <c r="O247" s="51" t="e">
        <f t="shared" si="44"/>
        <v>#DIV/0!</v>
      </c>
      <c r="P247" s="49" t="e">
        <f>SUM((D235+D236+D237+D238+D239+D240+D241+D242+D243+D244+D245+D246+D247+H235+H236+H237+H238+H239+H240+H241+H242+H243+H244+H245+H246+H247)/(C235+C236+C237+C238+C239+C240+C241+C242+C243+C244+C245+C246+C247+G235+G236+G237+G238+G239+G240+G241+G242+G243+G244+G245+G246+G247))</f>
        <v>#DIV/0!</v>
      </c>
      <c r="Q247" s="50">
        <f>SUM((L234+L235+L236+L237+L238+L239+L240+L241+L242+L243+L244+L245+L246+L247)/(K234+K235+K236+K237+K238+K239+K240+K241+K242+K243+K244+K245+K246+K247))</f>
        <v>8.9</v>
      </c>
    </row>
    <row r="248" spans="1:17" ht="18" x14ac:dyDescent="0.25">
      <c r="A248" s="5"/>
      <c r="B248" s="12">
        <f t="shared" si="45"/>
        <v>46373</v>
      </c>
      <c r="C248" s="13"/>
      <c r="D248" s="13"/>
      <c r="E248" s="13"/>
      <c r="F248" s="13"/>
      <c r="G248" s="13"/>
      <c r="H248" s="13"/>
      <c r="I248" s="13"/>
      <c r="J248" s="13"/>
      <c r="K248" s="11">
        <f t="shared" si="42"/>
        <v>0</v>
      </c>
      <c r="L248" s="11">
        <f t="shared" si="42"/>
        <v>0</v>
      </c>
      <c r="M248" s="51" t="e">
        <f t="shared" si="43"/>
        <v>#DIV/0!</v>
      </c>
      <c r="N248" s="51" t="e">
        <f t="shared" si="46"/>
        <v>#DIV/0!</v>
      </c>
      <c r="O248" s="51" t="e">
        <f t="shared" si="44"/>
        <v>#DIV/0!</v>
      </c>
      <c r="P248" s="49" t="e">
        <f>SUM((D235+D236+D237+D238+D239+D240+D241+D242+D243+D244+D245+D246+D247+D248+H235+H236+H237+H238+H239+H240+H241+H242+H243+H244+H245+H246+H247+H248)/(C235+C236+C237+C238+C239+C240+C241+C242+C243+C244+C245+C246+C247+C248+G235+G236+G237+G238+G239+G240+G241+G242+G243+G244+G245+G246+G247+G248))</f>
        <v>#DIV/0!</v>
      </c>
      <c r="Q248" s="50">
        <f>SUM((L234+L235+L236+L237+L238+L239+L240+L241+L242+L243+L244+L245+L246+L247+L248)/(K234+K235+K236+K237+K238+K239+K240+K241+K242+K243+K244+K245+K246+K247+K248))</f>
        <v>8.9</v>
      </c>
    </row>
    <row r="249" spans="1:17" ht="18" x14ac:dyDescent="0.25">
      <c r="A249" s="5"/>
      <c r="B249" s="12">
        <f t="shared" si="45"/>
        <v>46380</v>
      </c>
      <c r="C249" s="13"/>
      <c r="D249" s="13"/>
      <c r="E249" s="13"/>
      <c r="F249" s="13"/>
      <c r="G249" s="13"/>
      <c r="H249" s="13"/>
      <c r="I249" s="13"/>
      <c r="J249" s="13"/>
      <c r="K249" s="11">
        <f t="shared" si="42"/>
        <v>0</v>
      </c>
      <c r="L249" s="11">
        <f t="shared" si="42"/>
        <v>0</v>
      </c>
      <c r="M249" s="51" t="e">
        <f t="shared" si="43"/>
        <v>#DIV/0!</v>
      </c>
      <c r="N249" s="51" t="e">
        <f t="shared" si="46"/>
        <v>#DIV/0!</v>
      </c>
      <c r="O249" s="51" t="e">
        <f t="shared" si="44"/>
        <v>#DIV/0!</v>
      </c>
      <c r="P249" s="49" t="e">
        <f>SUM((D235+D236+D237+D238+D239+D240+D241+D242+D243+D244+D245+D246+D247+D248+D249+H235+H236+H237+H238+H239+H240+H241+H242+H243+H244+H245+H246+H247+H248+H249)/(C235+C236+C237+C238+C239+C240+C241+C242+C243+C244+C245+C246+C247+C248+C249+G235+G236+G237+G238+G239+G240+G241+G242+G243+G244+G245+G246+G247+G248+G249))</f>
        <v>#DIV/0!</v>
      </c>
      <c r="Q249" s="50">
        <f>SUM((L234+L235+L236+L237+L238+L239+L240+L241+L242+L243+L244+L245+L246+L247+L248+L249)/(K234+K235+K236+K237+K238+K239+K240+K241+K242+K243+K244+K245+K246+K247+K248+K249))</f>
        <v>8.9</v>
      </c>
    </row>
    <row r="250" spans="1:17" ht="18" x14ac:dyDescent="0.25">
      <c r="A250" s="5"/>
      <c r="B250" s="12">
        <f t="shared" si="45"/>
        <v>46387</v>
      </c>
      <c r="C250" s="13"/>
      <c r="D250" s="13"/>
      <c r="E250" s="13"/>
      <c r="F250" s="13"/>
      <c r="G250" s="13"/>
      <c r="H250" s="13"/>
      <c r="I250" s="13"/>
      <c r="J250" s="13"/>
      <c r="K250" s="11">
        <f t="shared" si="42"/>
        <v>0</v>
      </c>
      <c r="L250" s="11">
        <f t="shared" si="42"/>
        <v>0</v>
      </c>
      <c r="M250" s="51" t="e">
        <f t="shared" si="43"/>
        <v>#DIV/0!</v>
      </c>
      <c r="N250" s="51" t="e">
        <f t="shared" si="46"/>
        <v>#DIV/0!</v>
      </c>
      <c r="O250" s="51" t="e">
        <f t="shared" si="44"/>
        <v>#DIV/0!</v>
      </c>
      <c r="P250" s="49" t="e">
        <f>SUM((D235+D236+D237+D238+D239+D240+D241+D242+D243+D244+D245+D246+D247+D248+D249+D250+H235+H236+H237+H238+H239+H240+H241+H242+H243+H244+H245+H246+H247+H248+H249+H250)/(C235+C236+C237+C238+C239+C240+C241+C242+C243+C244+C245+C246+C247+C248+C249+C250+G235+G236+G237+G238+G239+G240+G241+G242+G243+G244+G245+G246+G247+G248+G249+G250))</f>
        <v>#DIV/0!</v>
      </c>
      <c r="Q250" s="50">
        <f>SUM((L234+L235+L236+L237+L238+L239+L240+L241+L242+L243+L244+L245+L246+L247+L248+L249+L250)/(K234+K235+K236+K237+K238+K239+K240+K241+K242+K243+K244+K245+K246+K247+K248+K249+K250))</f>
        <v>8.9</v>
      </c>
    </row>
    <row r="251" spans="1:17" ht="18" x14ac:dyDescent="0.25">
      <c r="A251" s="5"/>
      <c r="B251" s="12">
        <f t="shared" si="45"/>
        <v>46394</v>
      </c>
      <c r="C251" s="13"/>
      <c r="D251" s="13"/>
      <c r="E251" s="13"/>
      <c r="F251" s="13"/>
      <c r="G251" s="13"/>
      <c r="H251" s="13"/>
      <c r="I251" s="13"/>
      <c r="J251" s="13"/>
      <c r="K251" s="11">
        <f t="shared" si="42"/>
        <v>0</v>
      </c>
      <c r="L251" s="11">
        <f t="shared" si="42"/>
        <v>0</v>
      </c>
      <c r="M251" s="51" t="e">
        <f t="shared" si="43"/>
        <v>#DIV/0!</v>
      </c>
      <c r="N251" s="51" t="e">
        <f t="shared" si="46"/>
        <v>#DIV/0!</v>
      </c>
      <c r="O251" s="51" t="e">
        <f t="shared" si="44"/>
        <v>#DIV/0!</v>
      </c>
      <c r="P251" s="49" t="e">
        <f>SUM((D235+D236+D237+D238+D239+D240+D241+D242+D243+D244+D245+D246+D247+D248+D249+D250+D251+H235+H236+H237+H238+H239+H240+H241+H242+H243+H244+H245+H246+H247+H248+H249+H250+H251)/(C235+C236+C237+C238+C239+C240+C241+C242+C243+C244+C245+C246+C247+C248+C249+C250+C251+G235+G236+G237+G238+G239+G240+G241+G242+G243+G244+G245+G246+G247+G248+G249+G250+G251))</f>
        <v>#DIV/0!</v>
      </c>
      <c r="Q251" s="50">
        <f>SUM((L234+L235+L236+L237+L238+L239+L240+L241+L242+L243+L244+L245+L246+L247+L248+L249+L250+L251)/(K234+K235+K236+K237+K238+K239+K240+K241+K242+K243+K244+K245+K246+K247+K248+K249+K250+K251))</f>
        <v>8.9</v>
      </c>
    </row>
    <row r="252" spans="1:17" ht="18" x14ac:dyDescent="0.25">
      <c r="A252" s="5"/>
      <c r="B252" s="12">
        <f t="shared" si="45"/>
        <v>46401</v>
      </c>
      <c r="C252" s="13"/>
      <c r="D252" s="13"/>
      <c r="E252" s="13"/>
      <c r="F252" s="13"/>
      <c r="G252" s="13"/>
      <c r="H252" s="13"/>
      <c r="I252" s="13"/>
      <c r="J252" s="13"/>
      <c r="K252" s="11">
        <f t="shared" si="42"/>
        <v>0</v>
      </c>
      <c r="L252" s="11">
        <f t="shared" si="42"/>
        <v>0</v>
      </c>
      <c r="M252" s="51" t="e">
        <f t="shared" si="43"/>
        <v>#DIV/0!</v>
      </c>
      <c r="N252" s="51" t="e">
        <f t="shared" si="46"/>
        <v>#DIV/0!</v>
      </c>
      <c r="O252" s="51" t="e">
        <f t="shared" si="44"/>
        <v>#DIV/0!</v>
      </c>
      <c r="P252" s="49" t="e">
        <f>SUM((D235+D236+D237+D238+D239+D240+D241+D242+D243+D244+D245+D246+D247+D248+D249+D250+D251+D252+H235+H236+H237+H238+H239+H240+H241+H242+H243+H244+H245+H246+H247+H248+H249+H250+H251+H252)/(C235+C236+C237+C238+C239+C240+C241+C242+C243+C244+C245+C246+C247+C248+C249+C250+C251+C252+G235+G236+G237+G238+G239+G240+G241+G242+G243+G244+G245+G246+G247+G248+G249+G250+G251+G252))</f>
        <v>#DIV/0!</v>
      </c>
      <c r="Q252" s="50">
        <f>SUM((L234+L235+L236+L237+L238+L239+L240+L241+L242+L243+L244+L245+L246+L247+L248+L249+L250+L251+L252)/(K234+K235+K236+K237+K238+K239+K240+K241+K242+K243+K244+K245+K246+K247+K248+K249+K250+K251+K252))</f>
        <v>8.9</v>
      </c>
    </row>
    <row r="253" spans="1:17" ht="18" x14ac:dyDescent="0.25">
      <c r="A253" s="5"/>
      <c r="B253" s="12">
        <f>SUM(B252+7)</f>
        <v>46408</v>
      </c>
      <c r="C253" s="13"/>
      <c r="D253" s="13"/>
      <c r="E253" s="13"/>
      <c r="F253" s="13"/>
      <c r="G253" s="13"/>
      <c r="H253" s="13"/>
      <c r="I253" s="13"/>
      <c r="J253" s="13"/>
      <c r="K253" s="11">
        <f t="shared" si="42"/>
        <v>0</v>
      </c>
      <c r="L253" s="11">
        <f t="shared" si="42"/>
        <v>0</v>
      </c>
      <c r="M253" s="51" t="e">
        <f t="shared" si="43"/>
        <v>#DIV/0!</v>
      </c>
      <c r="N253" s="51" t="e">
        <f t="shared" si="46"/>
        <v>#DIV/0!</v>
      </c>
      <c r="O253" s="51" t="e">
        <f t="shared" si="44"/>
        <v>#DIV/0!</v>
      </c>
      <c r="P253" s="49" t="e">
        <f>SUM((D235+D236+D237+D238+D239+D240+D241+D242+D243+D244+D245+D246+D247+D248+D249+D250+D251+D252+D253+H235+H236+H237+H238+H239+H240+H241+H242+H243+H244+H245+H246+H247+H248+H249+H250+H251+H252+H253)/(C235+C236+C237+C238+C239+C240+C241+C242+C243+C244+C245+C246+C247+C248+C249+C250+C251+C252+C253+G235+G236+G237+G238+G239+G240+G241+G242+G243+G244+G245+G246+G247+G248+G249+G250+G251+G252+G253))</f>
        <v>#DIV/0!</v>
      </c>
      <c r="Q253" s="50">
        <f>SUM((L234+L235+L236+L237+L238+L239+L240+L241+L242+L243+L244+L245+L246+L247+L248+L249+L250+L251+L252+L253)/(K234+K235+K236+K237+K238+K239+K240+K241+K242+K243+K244+K245+K246+K247+K248+K249+K250+K251+K252+K253))</f>
        <v>8.9</v>
      </c>
    </row>
    <row r="254" spans="1:17" ht="18" x14ac:dyDescent="0.25">
      <c r="A254" s="5"/>
      <c r="B254" s="12">
        <f>SUM(B253+7)</f>
        <v>46415</v>
      </c>
      <c r="C254" s="13"/>
      <c r="D254" s="13"/>
      <c r="E254" s="13"/>
      <c r="F254" s="13"/>
      <c r="G254" s="13"/>
      <c r="H254" s="13"/>
      <c r="I254" s="13"/>
      <c r="J254" s="13"/>
      <c r="K254" s="11">
        <f t="shared" si="42"/>
        <v>0</v>
      </c>
      <c r="L254" s="11">
        <f t="shared" si="42"/>
        <v>0</v>
      </c>
      <c r="M254" s="51" t="e">
        <f t="shared" si="43"/>
        <v>#DIV/0!</v>
      </c>
      <c r="N254" s="51" t="e">
        <f t="shared" si="46"/>
        <v>#DIV/0!</v>
      </c>
      <c r="O254" s="51" t="e">
        <f t="shared" si="44"/>
        <v>#DIV/0!</v>
      </c>
      <c r="P254" s="49" t="e">
        <f>SUM((D235+D236+D237+D238+D239+D240+D241+D242+D243+D244+D245+D246+D247+D248+D249+D250+D251+D252+D253+D254+H235+H236+H237+H238+H239+H240+H241+H242+H243+H244+H245+H246+H247+H248+H249+H250+H251+H252+H253+H254)/(C235+C236+C237+C238+C239+C240+C241+C242+C243+C244+C245+C246+C247+C248+C249+C250+C251+C252+C253+C254+G235+G236+G237+G238+G239+G240+G241+G242+G243+G244+G245+G246+G247+G248+G249+G250+G251+G252+G253+G254))</f>
        <v>#DIV/0!</v>
      </c>
      <c r="Q254" s="50">
        <f>SUM((L234+L235+L236+L237+L238+L239+L240+L241+L242+L243+L244+L245+L246+L247+L248+L249+L250+L251+L252+L253+L254)/(K234+K235+K236+K237+K238+K239+K240+K241+K242+K243+K244+K245+K246+K247+K248+K249+K250+K251+K252+K253+K254))</f>
        <v>8.9</v>
      </c>
    </row>
    <row r="255" spans="1:17" ht="18" x14ac:dyDescent="0.25">
      <c r="A255" s="5"/>
      <c r="B255" s="12"/>
      <c r="C255" s="13"/>
      <c r="D255" s="13"/>
      <c r="E255" s="13"/>
      <c r="F255" s="13"/>
      <c r="G255" s="13"/>
      <c r="H255" s="13"/>
      <c r="I255" s="13"/>
      <c r="J255" s="13"/>
      <c r="K255" s="11">
        <f t="shared" si="42"/>
        <v>0</v>
      </c>
      <c r="L255" s="11">
        <f t="shared" si="42"/>
        <v>0</v>
      </c>
      <c r="M255" s="51" t="e">
        <f t="shared" si="43"/>
        <v>#DIV/0!</v>
      </c>
      <c r="N255" s="51" t="e">
        <f t="shared" si="46"/>
        <v>#DIV/0!</v>
      </c>
      <c r="O255" s="51" t="e">
        <f t="shared" si="44"/>
        <v>#DIV/0!</v>
      </c>
      <c r="P255" s="49" t="e">
        <f>SUM((D235+D236+D237+D238+D239+D240+D241+D242+D243+D244+D245+D246+D247+D248+D249+D250+D251+D252+D253+D254+D255+H235+H236+H237+H238+H239+H240+H241+H242+H243+H244+H245+H246+H247+H248+H249+H250+H251+H252+H253+H254+H255)/(C235+C236+C237+C238+C239+C240+C241+C242+C243+C244+C245+C246+C247+C248+C249+C250+C251+C252+C253+C254+C255+G235+G236+G237+G238+G239+G240+G241+G242+G243+G244+G245+G246+G247+G248+G249+G250+G251+G252+G253+G254+G255))</f>
        <v>#DIV/0!</v>
      </c>
      <c r="Q255" s="50">
        <f>SUM((L234+L235+L236+L237+L238+L239+L240+L241+L242+L243+L244+L245+L246+L247+L248+L249+L250+L251+L252+L253+L254+L255)/(K234+K235+K236+K237+K238+K239+K240+K241+K242+K243+K244+K245+K246+K247+K248+K249+K250+K251+K252+K253+K254+K255))</f>
        <v>8.9</v>
      </c>
    </row>
    <row r="256" spans="1:17" ht="18" x14ac:dyDescent="0.25">
      <c r="A256" s="5"/>
      <c r="B256" s="12"/>
      <c r="C256" s="13"/>
      <c r="D256" s="13"/>
      <c r="E256" s="13"/>
      <c r="F256" s="13"/>
      <c r="G256" s="13"/>
      <c r="H256" s="13"/>
      <c r="I256" s="13"/>
      <c r="J256" s="13"/>
      <c r="K256" s="11">
        <f t="shared" si="42"/>
        <v>0</v>
      </c>
      <c r="L256" s="11">
        <f t="shared" si="42"/>
        <v>0</v>
      </c>
      <c r="M256" s="51" t="e">
        <f t="shared" si="43"/>
        <v>#DIV/0!</v>
      </c>
      <c r="N256" s="51" t="e">
        <f t="shared" si="46"/>
        <v>#DIV/0!</v>
      </c>
      <c r="O256" s="51" t="e">
        <f t="shared" si="44"/>
        <v>#DIV/0!</v>
      </c>
      <c r="P256" s="49" t="e">
        <f>SUM((D235+D236+D237+D238+D239+D240+D241+D242+D243+D244+D245+D246+D247+D248+D249+D250+D251+D252+D253+D254+D255+D256+H235+H236+H237+H238+H239+H240+H241+H242+H243+H244+H245+H246+H247+H248+H249+H250+H251+H252+H253+H254+H255+H256)/(C235+C236+C237+C238+C239+C240+C241+C242+C243+C244+C245+C246+C247+C248+C249+C250+C251+C252+C253+C254+C255+C256+G235+G236+G237+G238+G239+G240+G241+G242+G243+G244+G245+G246+G247+G248+G249+G250+G251+G252+G253+G254+G255+G256))</f>
        <v>#DIV/0!</v>
      </c>
      <c r="Q256" s="50">
        <f>SUM((L234+L235+L236+L237+L238+L239+L240+L241+L242+L243+L244+L245+L246+L247+L248+L249+L250+L251+L252+L253+L254+L255+L256)/(K234+K235+K236+K237+K238+K239+K240+K241+K242+K243+K244+K245+K246+K247+K248+K249+K250+K251+K252+K253+K254+K255+K256))</f>
        <v>8.9</v>
      </c>
    </row>
    <row r="257" spans="1:17" ht="18" x14ac:dyDescent="0.25">
      <c r="A257" s="5"/>
      <c r="B257" s="12"/>
      <c r="C257" s="13"/>
      <c r="D257" s="13"/>
      <c r="E257" s="13"/>
      <c r="F257" s="13"/>
      <c r="G257" s="13"/>
      <c r="H257" s="13"/>
      <c r="I257" s="13"/>
      <c r="J257" s="13"/>
      <c r="K257" s="11">
        <f t="shared" si="42"/>
        <v>0</v>
      </c>
      <c r="L257" s="11">
        <f t="shared" si="42"/>
        <v>0</v>
      </c>
      <c r="M257" s="51" t="e">
        <f t="shared" si="43"/>
        <v>#DIV/0!</v>
      </c>
      <c r="N257" s="51" t="e">
        <f t="shared" si="46"/>
        <v>#DIV/0!</v>
      </c>
      <c r="O257" s="51" t="e">
        <f t="shared" si="44"/>
        <v>#DIV/0!</v>
      </c>
      <c r="P257" s="49" t="e">
        <f>SUM((D235+D236+D237+D238+D239+D240+D241+D242+D243+D244+D245+D246+D247+D248+D249+D250+D251+D252+D253+D254+D255+D256+D257+H235+H236+H237+H238+H239+H240+H241+H242+H243+H244+H245+H246+H247+H248+H249+H250+H251+H252+H253+H254+H255+H256+H257)/(C235+C236+C237+C238+C239+C240+C241+C242+C243+C244+C245+C246+C247+C248+C249+C250+C251+C252+C253+C254+C255+C256+C257+G235+G236+G237+G238+G239+G240+G241+G242+G243+G244+G245+G246+G247+G248+G249+G250+G251+G252+G253+G254+G255+G256+G257))</f>
        <v>#DIV/0!</v>
      </c>
      <c r="Q257" s="50">
        <f>SUM((L234+L235+L236+L237+L238+L239+L240+L241+L242+L243+L244+L245+L246+L247+L248+L249+L250+L251+L252+L253+L254+L255+L256+L257)/(K234+K235+K236+K237+K238+K239+K240+K241+K242+K243+K244+K245+K246+K247+K248+K249+K250+K251+K252+K253+K254+K255+K256+K257))</f>
        <v>8.9</v>
      </c>
    </row>
    <row r="258" spans="1:17" ht="18" x14ac:dyDescent="0.25">
      <c r="A258" s="5"/>
      <c r="B258" s="12"/>
      <c r="C258" s="13"/>
      <c r="D258" s="13"/>
      <c r="E258" s="13"/>
      <c r="F258" s="13"/>
      <c r="G258" s="13"/>
      <c r="H258" s="13"/>
      <c r="I258" s="13"/>
      <c r="J258" s="13"/>
      <c r="K258" s="11">
        <f t="shared" si="42"/>
        <v>0</v>
      </c>
      <c r="L258" s="11">
        <f t="shared" si="42"/>
        <v>0</v>
      </c>
      <c r="M258" s="51" t="e">
        <f t="shared" si="43"/>
        <v>#DIV/0!</v>
      </c>
      <c r="N258" s="51" t="e">
        <f t="shared" si="46"/>
        <v>#DIV/0!</v>
      </c>
      <c r="O258" s="51" t="e">
        <f t="shared" si="44"/>
        <v>#DIV/0!</v>
      </c>
      <c r="P258" s="49" t="e">
        <f>SUM((D235+D236+D237+D238+D239+D240+D241+D242+D243+D244+D245+D246+D247+D248+D249+D250+D251+D252+D253+D254+D255+D256+D257+D258+H235+H236+H237+H238+H239+H240+H241+H242+H243+H244+H245+H246+H247+H248+H249+H250+H251+H252+H253+H254+H255+H256+H257+H258)/(C235+C236+C237+C238+C239+C240+C241+C242+C243+C244+C245+C246+C247+C248+C249+C250+C251+C252+C253+C254+C255+C256+C257+C258+G235+G236+G237+G238+G239+G240+G241+G242+G243+G244+G245+G246+G247+G248+G249+G250+G251+G252+G253+G254+G255+G256+G257+G258))</f>
        <v>#DIV/0!</v>
      </c>
      <c r="Q258" s="50">
        <f>SUM((L234+L235+L236+L237+L238+L239+L240+L241+L242+L243+L244+L245+L246+L247+L248+L249+L250+L251+L252+L253+L254+L255+L256+L257+L258)/(K234+K235+K236+K237+K238+K239+K240+K241+K242+K243+K244+K245+K246+K247+K248+K249+K250+K251+K252+K253+K254+K255+K256+K257+K258))</f>
        <v>8.9</v>
      </c>
    </row>
    <row r="259" spans="1:17" ht="18" x14ac:dyDescent="0.25">
      <c r="A259" s="5"/>
      <c r="B259" s="12"/>
      <c r="C259" s="13"/>
      <c r="D259" s="13"/>
      <c r="E259" s="13"/>
      <c r="F259" s="13"/>
      <c r="G259" s="13"/>
      <c r="H259" s="13"/>
      <c r="I259" s="13"/>
      <c r="J259" s="13"/>
      <c r="K259" s="11">
        <f t="shared" si="42"/>
        <v>0</v>
      </c>
      <c r="L259" s="11">
        <f t="shared" si="42"/>
        <v>0</v>
      </c>
      <c r="M259" s="51" t="e">
        <f t="shared" si="43"/>
        <v>#DIV/0!</v>
      </c>
      <c r="N259" s="51" t="e">
        <f t="shared" si="46"/>
        <v>#DIV/0!</v>
      </c>
      <c r="O259" s="51" t="e">
        <f t="shared" si="44"/>
        <v>#DIV/0!</v>
      </c>
      <c r="P259" s="49" t="e">
        <f>SUM((D235+D236+D237+D238+D239+D240+D241+D242+D243+D244+D245+D246+D247+D248+D249+D250+D251+D252+D253+D254+D255+D256+D257+D258+D259+H235+H236+H237+H238+H239+H240+H241+H242+H243+H244+H245+H246+H247+H248+H249+H250+H251+H252+H253+H254+H255+H256+H257+H258+H259)/(C235+C236+C237+C238+C239+C240+C241+C242+C243+C244+C245+C246+C247+C248+C249+C250+C251+C252+C253+C254+C255+C256+C257+C258+C259+G235+G236+G237+G238+G239+G240+G241+G242+G243+G244+G245+G246+G247+G248+G249+G250+G251+G252+G253+G254+G255+G256+G257+G258+G259))</f>
        <v>#DIV/0!</v>
      </c>
      <c r="Q259" s="50">
        <f>SUM((L234+L235+L236+L237+L238+L239+L240+L241+L242+L243+L244+L245+L246+L247+L248+L249+L250+L251+L252+L253+L254+L255+L256+L257+L258+L259)/(K234+K235+K236+K237+K238+K239+K240+K241+K242+K243+K244+K245+K246+K247+K248+K249+K250+K251+K252+K253+K254+K255+K256+K257+K258+K259))</f>
        <v>8.9</v>
      </c>
    </row>
    <row r="260" spans="1:17" ht="18" x14ac:dyDescent="0.25">
      <c r="A260" s="5"/>
      <c r="B260" s="15"/>
      <c r="C260" s="13"/>
      <c r="D260" s="13"/>
      <c r="E260" s="13"/>
      <c r="F260" s="13"/>
      <c r="G260" s="13"/>
      <c r="H260" s="13"/>
      <c r="I260" s="13"/>
      <c r="J260" s="13"/>
      <c r="K260" s="11">
        <f t="shared" si="42"/>
        <v>0</v>
      </c>
      <c r="L260" s="11">
        <f t="shared" si="42"/>
        <v>0</v>
      </c>
      <c r="M260" s="51" t="e">
        <f t="shared" si="43"/>
        <v>#DIV/0!</v>
      </c>
      <c r="N260" s="51" t="e">
        <f t="shared" si="46"/>
        <v>#DIV/0!</v>
      </c>
      <c r="O260" s="51" t="e">
        <f t="shared" si="44"/>
        <v>#DIV/0!</v>
      </c>
      <c r="P260" s="49" t="e">
        <f>SUM((D235+D236+D237+D238+D239+D240+D241+D242+D243+D244+D245+D246+D247+D248+D249+D250+D251+D252+D253+D254+D255+D256+D257+D258+D259+D260+H235+H236+H237+H238+H239+H240+H241+H242+H243+H244+H245+H246+H247+H248+H249+H250+H251+H252+H253+H254+H255+H256+H257+H258+H259+H260)/(C235+C236+C237+C238+C239+C240+C241+C242+C243+C244+C245+C246+C247+C248+C249+C250+C251+C252+C253+C254+C255+C256+C257+C258+C259+C260+G235+G236+G237+G238+G239+G240+G241+G242+G243+G244+G245+G246+G247+G248+G249+G250+G251+G252+G253+G254+G255+G256+G257+G258+G259+G260))</f>
        <v>#DIV/0!</v>
      </c>
      <c r="Q260" s="50">
        <f>SUM((L234+L235+L236+L237+L238+L239+L240+L241+L242+L243+L244+L245+L246+L247+L248+L249+L250+L251+L252+L253+L254+L255+L256+L257+L258+L259+L260)/(K234+K235+K236+K237+K238+K239+K240+K241+K242+K243+K244+K245+K246+K247+K248+K249+K250+K251+K252+K253+K254+K255+K256+K257+K258+K259+K260))</f>
        <v>8.9</v>
      </c>
    </row>
    <row r="261" spans="1:17" ht="18" x14ac:dyDescent="0.25">
      <c r="A261" s="5"/>
      <c r="B261" s="15"/>
      <c r="C261" s="13"/>
      <c r="D261" s="13"/>
      <c r="E261" s="13"/>
      <c r="F261" s="13"/>
      <c r="G261" s="13"/>
      <c r="H261" s="13"/>
      <c r="I261" s="13"/>
      <c r="J261" s="13"/>
      <c r="K261" s="11">
        <f t="shared" si="42"/>
        <v>0</v>
      </c>
      <c r="L261" s="11">
        <f t="shared" si="42"/>
        <v>0</v>
      </c>
      <c r="M261" s="51" t="e">
        <f t="shared" si="43"/>
        <v>#DIV/0!</v>
      </c>
      <c r="N261" s="51" t="e">
        <f t="shared" si="46"/>
        <v>#DIV/0!</v>
      </c>
      <c r="O261" s="51" t="e">
        <f t="shared" si="44"/>
        <v>#DIV/0!</v>
      </c>
      <c r="P261" s="49" t="e">
        <f>SUM((D235+D236+D237+D238+D239+D240+D241+D242+D243+D244+D245+D246+D247+D248+D249+D250+D251+D252+D253+D254+D255+D256+D257+D258+D259+D260+D261+H235+H236+H237+H238+H239+H240+H241+H242+H243+H244+H245+H246+H247+H248+H249+H250+H251+H252+H253+H254+H255+H256+H257+H258+H259+H260+H261)/(C235+C236+C237+C238+C239+C240+C241+C242+C243+C244+C245+C246+C247+C248+C249+C250+C251+C252+C253+C254+C255+C256+C257+C258+C259+C260+C261+G235+G236+G237+G238+G239+G240+G241+G242+G243+G244+G245+G246+G247+G248+G249+G250+G251+G252+G253+G254+G255+G256+G257+G258+G259+G260+G261))</f>
        <v>#DIV/0!</v>
      </c>
      <c r="Q261" s="50">
        <f>SUM((L234+L235+L236+L237+L238+L239+L240+L241+L242+L243+L244+L245+L246+L247+L248+L249+L250+L251+L252+L253+L254+L255+L256+L257+L258+L259+L260+L261)/(K234+K235+K236+K237+K238+K239+K240+K241+K242+K243+K244+K245+K246+K247+K248+K249+K250+K251+K252+K253+K254+K255+K256+K257+K258+K259+K260+K261))</f>
        <v>8.9</v>
      </c>
    </row>
    <row r="262" spans="1:17" ht="18" x14ac:dyDescent="0.25">
      <c r="A262" s="5"/>
      <c r="B262" s="8"/>
      <c r="C262" s="14"/>
      <c r="D262" s="14"/>
      <c r="E262" s="14"/>
      <c r="F262" s="14"/>
      <c r="G262" s="14"/>
      <c r="H262" s="14"/>
      <c r="I262" s="14"/>
      <c r="J262" s="14"/>
      <c r="K262" s="8"/>
      <c r="L262" s="8"/>
      <c r="M262" s="46"/>
      <c r="N262" s="46"/>
      <c r="O262" s="46"/>
      <c r="P262" s="46"/>
      <c r="Q262" s="48"/>
    </row>
    <row r="263" spans="1:17" ht="18.75" thickBot="1" x14ac:dyDescent="0.3">
      <c r="A263" s="5"/>
      <c r="B263" s="8"/>
      <c r="C263" s="14"/>
      <c r="D263" s="14"/>
      <c r="E263" s="14"/>
      <c r="F263" s="14"/>
      <c r="G263" s="14"/>
      <c r="H263" s="14"/>
      <c r="I263" s="14"/>
      <c r="J263" s="14"/>
      <c r="K263" s="8"/>
      <c r="L263" s="8"/>
      <c r="M263" s="46"/>
      <c r="N263" s="46"/>
      <c r="O263" s="46"/>
      <c r="P263" s="46"/>
      <c r="Q263" s="48"/>
    </row>
    <row r="264" spans="1:17" ht="19.5" thickTop="1" thickBot="1" x14ac:dyDescent="0.3">
      <c r="A264" s="17" t="s">
        <v>18</v>
      </c>
      <c r="B264" s="19"/>
      <c r="C264" s="70">
        <f>Q261</f>
        <v>8.9</v>
      </c>
      <c r="D264" s="20"/>
      <c r="E264" s="20">
        <f>COUNTA(E235:E261)</f>
        <v>0</v>
      </c>
      <c r="F264" s="20">
        <f t="shared" ref="F264:J264" si="47">COUNTA(F235:F261)</f>
        <v>0</v>
      </c>
      <c r="G264" s="20"/>
      <c r="H264" s="20"/>
      <c r="I264" s="20">
        <f t="shared" si="47"/>
        <v>0</v>
      </c>
      <c r="J264" s="20">
        <f t="shared" si="47"/>
        <v>0</v>
      </c>
      <c r="K264" s="68">
        <f>SUM(K234:K261)</f>
        <v>56.292134831460672</v>
      </c>
      <c r="L264" s="68">
        <f>SUM(L234:L261)</f>
        <v>501</v>
      </c>
      <c r="M264" s="52"/>
      <c r="N264" s="52"/>
      <c r="O264" s="53"/>
      <c r="P264" s="53"/>
      <c r="Q264" s="48"/>
    </row>
    <row r="265" spans="1:17" ht="18" x14ac:dyDescent="0.25">
      <c r="A265" s="18"/>
      <c r="B265" s="18"/>
      <c r="C265" s="16"/>
      <c r="D265" s="16"/>
      <c r="E265" s="16"/>
      <c r="F265" s="16"/>
      <c r="G265" s="16"/>
      <c r="H265" s="16"/>
      <c r="I265" s="16"/>
      <c r="J265" s="16"/>
      <c r="K265" s="5"/>
      <c r="L265" s="5"/>
      <c r="M265" s="48"/>
      <c r="N265" s="48"/>
      <c r="O265" s="50"/>
      <c r="P265" s="50"/>
      <c r="Q265" s="48"/>
    </row>
    <row r="266" spans="1:17" ht="36.75" thickBot="1" x14ac:dyDescent="0.3">
      <c r="A266" s="4"/>
      <c r="B266" s="4"/>
      <c r="C266" s="4"/>
      <c r="D266" s="4" t="s">
        <v>19</v>
      </c>
      <c r="E266" s="4" t="s">
        <v>4</v>
      </c>
      <c r="F266" s="4" t="s">
        <v>5</v>
      </c>
      <c r="G266" s="4"/>
      <c r="H266" s="4" t="s">
        <v>20</v>
      </c>
      <c r="I266" s="4" t="s">
        <v>4</v>
      </c>
      <c r="J266" s="4" t="s">
        <v>5</v>
      </c>
      <c r="K266" s="5"/>
      <c r="L266" s="5"/>
      <c r="M266" s="48"/>
      <c r="N266" s="48"/>
      <c r="O266" s="48"/>
      <c r="P266" s="48"/>
      <c r="Q266" s="48"/>
    </row>
    <row r="267" spans="1:17" ht="18" x14ac:dyDescent="0.25">
      <c r="A267" s="5" t="s">
        <v>21</v>
      </c>
      <c r="B267" s="12">
        <v>46282</v>
      </c>
      <c r="C267" s="25"/>
      <c r="D267" s="26"/>
      <c r="E267" s="26"/>
      <c r="F267" s="26" t="s">
        <v>17</v>
      </c>
      <c r="G267" s="26"/>
      <c r="H267" s="26"/>
      <c r="I267" s="26"/>
      <c r="J267" s="26" t="s">
        <v>17</v>
      </c>
      <c r="K267" s="5"/>
      <c r="L267" s="5"/>
      <c r="M267" s="48"/>
      <c r="N267" s="48"/>
      <c r="O267" s="48"/>
      <c r="P267" s="48"/>
      <c r="Q267" s="48"/>
    </row>
    <row r="268" spans="1:17" ht="18" x14ac:dyDescent="0.25">
      <c r="A268" s="5"/>
      <c r="B268" s="12">
        <f>SUM(B267+7)</f>
        <v>46289</v>
      </c>
      <c r="C268" s="25"/>
      <c r="D268" s="25"/>
      <c r="E268" s="25" t="s">
        <v>17</v>
      </c>
      <c r="F268" s="25"/>
      <c r="G268" s="25"/>
      <c r="H268" s="25"/>
      <c r="I268" s="25" t="s">
        <v>17</v>
      </c>
      <c r="J268" s="25"/>
      <c r="K268" s="5"/>
      <c r="L268" s="5"/>
      <c r="M268" s="48"/>
      <c r="N268" s="48"/>
      <c r="O268" s="48"/>
      <c r="P268" s="48"/>
      <c r="Q268" s="48"/>
    </row>
    <row r="269" spans="1:17" ht="18" x14ac:dyDescent="0.25">
      <c r="A269" s="5"/>
      <c r="B269" s="12">
        <f t="shared" ref="B269:B284" si="48">SUM(B268+7)</f>
        <v>46296</v>
      </c>
      <c r="C269" s="25"/>
      <c r="D269" s="25"/>
      <c r="E269" s="25"/>
      <c r="F269" s="25" t="s">
        <v>17</v>
      </c>
      <c r="G269" s="25"/>
      <c r="H269" s="25"/>
      <c r="I269" s="25"/>
      <c r="J269" s="25" t="s">
        <v>17</v>
      </c>
      <c r="K269" s="5"/>
      <c r="L269" s="5"/>
      <c r="M269" s="48"/>
      <c r="N269" s="48"/>
      <c r="O269" s="48"/>
      <c r="P269" s="48"/>
      <c r="Q269" s="48"/>
    </row>
    <row r="270" spans="1:17" ht="18" x14ac:dyDescent="0.25">
      <c r="A270" s="5"/>
      <c r="B270" s="12">
        <f t="shared" si="48"/>
        <v>46303</v>
      </c>
      <c r="C270" s="25"/>
      <c r="D270" s="25"/>
      <c r="E270" s="25" t="s">
        <v>17</v>
      </c>
      <c r="F270" s="25"/>
      <c r="G270" s="25"/>
      <c r="H270" s="25"/>
      <c r="I270" s="25"/>
      <c r="J270" s="25" t="s">
        <v>17</v>
      </c>
      <c r="K270" s="5"/>
      <c r="L270" s="5"/>
      <c r="M270" s="48"/>
      <c r="N270" s="48"/>
      <c r="O270" s="48"/>
      <c r="P270" s="48"/>
      <c r="Q270" s="48"/>
    </row>
    <row r="271" spans="1:17" ht="18" x14ac:dyDescent="0.25">
      <c r="A271" s="5"/>
      <c r="B271" s="12">
        <f t="shared" si="48"/>
        <v>46310</v>
      </c>
      <c r="C271" s="25"/>
      <c r="D271" s="25"/>
      <c r="E271" s="25"/>
      <c r="F271" s="25" t="s">
        <v>17</v>
      </c>
      <c r="G271" s="25"/>
      <c r="H271" s="25"/>
      <c r="I271" s="25" t="s">
        <v>17</v>
      </c>
      <c r="J271" s="25"/>
      <c r="K271" s="5"/>
      <c r="L271" s="5"/>
      <c r="M271" s="48"/>
      <c r="N271" s="48"/>
      <c r="O271" s="48"/>
      <c r="P271" s="48"/>
      <c r="Q271" s="48"/>
    </row>
    <row r="272" spans="1:17" ht="18" x14ac:dyDescent="0.25">
      <c r="A272" s="5"/>
      <c r="B272" s="12">
        <f t="shared" si="48"/>
        <v>46317</v>
      </c>
      <c r="C272" s="25"/>
      <c r="D272" s="25"/>
      <c r="E272" s="25"/>
      <c r="F272" s="25" t="s">
        <v>17</v>
      </c>
      <c r="G272" s="25"/>
      <c r="H272" s="25"/>
      <c r="I272" s="25" t="s">
        <v>17</v>
      </c>
      <c r="J272" s="25"/>
      <c r="K272" s="5"/>
      <c r="L272" s="5"/>
      <c r="M272" s="48"/>
      <c r="N272" s="48"/>
      <c r="O272" s="48"/>
      <c r="P272" s="48"/>
      <c r="Q272" s="48"/>
    </row>
    <row r="273" spans="1:17" ht="18" x14ac:dyDescent="0.25">
      <c r="A273" s="5"/>
      <c r="B273" s="12">
        <f t="shared" si="48"/>
        <v>46324</v>
      </c>
      <c r="C273" s="25"/>
      <c r="D273" s="25"/>
      <c r="E273" s="25"/>
      <c r="F273" s="25"/>
      <c r="G273" s="25"/>
      <c r="H273" s="25"/>
      <c r="I273" s="25"/>
      <c r="J273" s="25"/>
      <c r="K273" s="5"/>
      <c r="L273" s="5"/>
      <c r="M273" s="48"/>
      <c r="N273" s="48"/>
      <c r="O273" s="48"/>
      <c r="P273" s="48"/>
      <c r="Q273" s="48"/>
    </row>
    <row r="274" spans="1:17" ht="18" x14ac:dyDescent="0.25">
      <c r="A274" s="5"/>
      <c r="B274" s="12">
        <f t="shared" si="48"/>
        <v>46331</v>
      </c>
      <c r="C274" s="25"/>
      <c r="D274" s="25"/>
      <c r="E274" s="25"/>
      <c r="F274" s="25"/>
      <c r="G274" s="25"/>
      <c r="H274" s="25"/>
      <c r="I274" s="25"/>
      <c r="J274" s="25"/>
      <c r="K274" s="5"/>
      <c r="L274" s="5"/>
      <c r="M274" s="48"/>
      <c r="N274" s="48"/>
      <c r="O274" s="48"/>
      <c r="P274" s="48"/>
      <c r="Q274" s="48"/>
    </row>
    <row r="275" spans="1:17" ht="18" x14ac:dyDescent="0.25">
      <c r="A275" s="5"/>
      <c r="B275" s="12">
        <f t="shared" si="48"/>
        <v>46338</v>
      </c>
      <c r="C275" s="25"/>
      <c r="D275" s="25"/>
      <c r="E275" s="25"/>
      <c r="F275" s="25"/>
      <c r="G275" s="25"/>
      <c r="H275" s="25"/>
      <c r="I275" s="25"/>
      <c r="J275" s="25"/>
      <c r="K275" s="5"/>
      <c r="L275" s="5"/>
      <c r="M275" s="48"/>
      <c r="N275" s="48"/>
      <c r="O275" s="48"/>
      <c r="P275" s="48"/>
      <c r="Q275" s="48"/>
    </row>
    <row r="276" spans="1:17" ht="18" x14ac:dyDescent="0.25">
      <c r="A276" s="5"/>
      <c r="B276" s="12">
        <f t="shared" si="48"/>
        <v>46345</v>
      </c>
      <c r="C276" s="25"/>
      <c r="D276" s="25"/>
      <c r="E276" s="25"/>
      <c r="F276" s="25"/>
      <c r="G276" s="25"/>
      <c r="H276" s="25"/>
      <c r="I276" s="25"/>
      <c r="J276" s="25"/>
      <c r="K276" s="5"/>
      <c r="L276" s="5"/>
      <c r="M276" s="48"/>
      <c r="N276" s="48"/>
      <c r="O276" s="48"/>
      <c r="P276" s="48"/>
      <c r="Q276" s="48"/>
    </row>
    <row r="277" spans="1:17" ht="18" x14ac:dyDescent="0.25">
      <c r="A277" s="5"/>
      <c r="B277" s="12">
        <f t="shared" si="48"/>
        <v>46352</v>
      </c>
      <c r="C277" s="25"/>
      <c r="D277" s="25"/>
      <c r="E277" s="25"/>
      <c r="F277" s="25"/>
      <c r="G277" s="25"/>
      <c r="H277" s="25"/>
      <c r="I277" s="25"/>
      <c r="J277" s="25"/>
      <c r="K277" s="5"/>
      <c r="L277" s="5"/>
      <c r="M277" s="48"/>
      <c r="N277" s="48"/>
      <c r="O277" s="48"/>
      <c r="P277" s="48"/>
      <c r="Q277" s="48"/>
    </row>
    <row r="278" spans="1:17" ht="18" x14ac:dyDescent="0.25">
      <c r="A278" s="5"/>
      <c r="B278" s="12">
        <f t="shared" si="48"/>
        <v>46359</v>
      </c>
      <c r="C278" s="25"/>
      <c r="D278" s="25"/>
      <c r="E278" s="25"/>
      <c r="F278" s="25"/>
      <c r="G278" s="25"/>
      <c r="H278" s="25"/>
      <c r="I278" s="25"/>
      <c r="J278" s="25"/>
      <c r="K278" s="5"/>
      <c r="L278" s="5"/>
      <c r="M278" s="48"/>
      <c r="N278" s="48"/>
      <c r="O278" s="48"/>
      <c r="P278" s="48"/>
      <c r="Q278" s="48"/>
    </row>
    <row r="279" spans="1:17" ht="18" x14ac:dyDescent="0.25">
      <c r="A279" s="5"/>
      <c r="B279" s="12">
        <f t="shared" si="48"/>
        <v>46366</v>
      </c>
      <c r="C279" s="25"/>
      <c r="D279" s="25"/>
      <c r="E279" s="25"/>
      <c r="F279" s="25"/>
      <c r="G279" s="25"/>
      <c r="H279" s="25"/>
      <c r="I279" s="25"/>
      <c r="J279" s="25"/>
      <c r="K279" s="5"/>
      <c r="L279" s="5"/>
      <c r="M279" s="48"/>
      <c r="N279" s="48"/>
      <c r="O279" s="48"/>
      <c r="P279" s="48"/>
      <c r="Q279" s="48"/>
    </row>
    <row r="280" spans="1:17" ht="18" x14ac:dyDescent="0.25">
      <c r="A280" s="5"/>
      <c r="B280" s="12">
        <f t="shared" si="48"/>
        <v>46373</v>
      </c>
      <c r="C280" s="25"/>
      <c r="D280" s="25"/>
      <c r="E280" s="25"/>
      <c r="F280" s="25"/>
      <c r="G280" s="25"/>
      <c r="H280" s="25"/>
      <c r="I280" s="25"/>
      <c r="J280" s="25"/>
      <c r="K280" s="5"/>
      <c r="L280" s="5"/>
      <c r="M280" s="48"/>
      <c r="N280" s="48"/>
      <c r="O280" s="48"/>
      <c r="P280" s="48"/>
      <c r="Q280" s="48"/>
    </row>
    <row r="281" spans="1:17" ht="18" x14ac:dyDescent="0.25">
      <c r="A281" s="5"/>
      <c r="B281" s="12">
        <f t="shared" si="48"/>
        <v>46380</v>
      </c>
      <c r="C281" s="25"/>
      <c r="D281" s="25"/>
      <c r="E281" s="25"/>
      <c r="F281" s="25"/>
      <c r="G281" s="25"/>
      <c r="H281" s="25"/>
      <c r="I281" s="25"/>
      <c r="J281" s="25"/>
      <c r="K281" s="5"/>
      <c r="L281" s="5"/>
      <c r="M281" s="48"/>
      <c r="N281" s="48"/>
      <c r="O281" s="48"/>
      <c r="P281" s="48"/>
      <c r="Q281" s="48"/>
    </row>
    <row r="282" spans="1:17" ht="18" x14ac:dyDescent="0.25">
      <c r="A282" s="5"/>
      <c r="B282" s="12">
        <f t="shared" si="48"/>
        <v>46387</v>
      </c>
      <c r="C282" s="25"/>
      <c r="D282" s="25"/>
      <c r="E282" s="25"/>
      <c r="F282" s="25"/>
      <c r="G282" s="25"/>
      <c r="H282" s="25"/>
      <c r="I282" s="25"/>
      <c r="J282" s="25"/>
      <c r="K282" s="5"/>
      <c r="L282" s="5"/>
      <c r="M282" s="48"/>
      <c r="N282" s="48"/>
      <c r="O282" s="48"/>
      <c r="P282" s="48"/>
      <c r="Q282" s="48"/>
    </row>
    <row r="283" spans="1:17" ht="18" x14ac:dyDescent="0.25">
      <c r="A283" s="5"/>
      <c r="B283" s="12">
        <f t="shared" si="48"/>
        <v>46394</v>
      </c>
      <c r="C283" s="25"/>
      <c r="D283" s="25"/>
      <c r="E283" s="25"/>
      <c r="F283" s="25"/>
      <c r="G283" s="25"/>
      <c r="H283" s="25"/>
      <c r="I283" s="25"/>
      <c r="J283" s="25"/>
      <c r="K283" s="5"/>
      <c r="L283" s="5"/>
      <c r="M283" s="48"/>
      <c r="N283" s="48"/>
      <c r="O283" s="48"/>
      <c r="P283" s="48"/>
      <c r="Q283" s="48"/>
    </row>
    <row r="284" spans="1:17" ht="18" x14ac:dyDescent="0.25">
      <c r="A284" s="5"/>
      <c r="B284" s="12">
        <f t="shared" si="48"/>
        <v>46401</v>
      </c>
      <c r="C284" s="25"/>
      <c r="D284" s="25"/>
      <c r="E284" s="25"/>
      <c r="F284" s="25"/>
      <c r="G284" s="25"/>
      <c r="H284" s="25"/>
      <c r="I284" s="25"/>
      <c r="J284" s="25"/>
      <c r="K284" s="5"/>
      <c r="L284" s="5"/>
      <c r="M284" s="48"/>
      <c r="N284" s="48"/>
      <c r="O284" s="48"/>
      <c r="P284" s="48"/>
      <c r="Q284" s="48"/>
    </row>
    <row r="285" spans="1:17" ht="18" x14ac:dyDescent="0.25">
      <c r="A285" s="5"/>
      <c r="B285" s="12">
        <f>SUM(B284+7)</f>
        <v>46408</v>
      </c>
      <c r="C285" s="25"/>
      <c r="D285" s="25"/>
      <c r="E285" s="25"/>
      <c r="F285" s="25"/>
      <c r="G285" s="25"/>
      <c r="H285" s="25"/>
      <c r="I285" s="25"/>
      <c r="J285" s="25"/>
      <c r="K285" s="5"/>
      <c r="L285" s="5"/>
      <c r="M285" s="48"/>
      <c r="N285" s="48"/>
      <c r="O285" s="48"/>
      <c r="P285" s="48"/>
      <c r="Q285" s="48"/>
    </row>
    <row r="286" spans="1:17" ht="18" x14ac:dyDescent="0.25">
      <c r="A286" s="5"/>
      <c r="B286" s="12">
        <f>SUM(B285+7)</f>
        <v>46415</v>
      </c>
      <c r="C286" s="25"/>
      <c r="D286" s="25"/>
      <c r="E286" s="25"/>
      <c r="F286" s="25"/>
      <c r="G286" s="25"/>
      <c r="H286" s="25"/>
      <c r="I286" s="25"/>
      <c r="J286" s="25"/>
      <c r="K286" s="5"/>
      <c r="L286" s="5"/>
      <c r="M286" s="48"/>
      <c r="N286" s="48"/>
      <c r="O286" s="48"/>
      <c r="P286" s="48"/>
      <c r="Q286" s="48"/>
    </row>
    <row r="287" spans="1:17" ht="18" x14ac:dyDescent="0.25">
      <c r="A287" s="5"/>
      <c r="B287" s="12"/>
      <c r="C287" s="25"/>
      <c r="D287" s="25"/>
      <c r="E287" s="25"/>
      <c r="F287" s="25"/>
      <c r="G287" s="25"/>
      <c r="H287" s="25"/>
      <c r="I287" s="25"/>
      <c r="J287" s="25"/>
      <c r="K287" s="5"/>
      <c r="L287" s="5"/>
      <c r="M287" s="48"/>
      <c r="N287" s="48"/>
      <c r="O287" s="48"/>
      <c r="P287" s="48"/>
      <c r="Q287" s="48"/>
    </row>
    <row r="288" spans="1:17" ht="18" x14ac:dyDescent="0.25">
      <c r="A288" s="5"/>
      <c r="B288" s="12"/>
      <c r="C288" s="25"/>
      <c r="D288" s="25"/>
      <c r="E288" s="25"/>
      <c r="F288" s="25"/>
      <c r="G288" s="25"/>
      <c r="H288" s="25"/>
      <c r="I288" s="25"/>
      <c r="J288" s="25"/>
      <c r="K288" s="5"/>
      <c r="L288" s="5"/>
      <c r="M288" s="48"/>
      <c r="N288" s="48"/>
      <c r="O288" s="48"/>
      <c r="P288" s="48"/>
      <c r="Q288" s="48"/>
    </row>
    <row r="289" spans="1:17" ht="18" x14ac:dyDescent="0.25">
      <c r="A289" s="5"/>
      <c r="B289" s="12"/>
      <c r="C289" s="25"/>
      <c r="D289" s="25"/>
      <c r="E289" s="25"/>
      <c r="F289" s="25"/>
      <c r="G289" s="25"/>
      <c r="H289" s="25"/>
      <c r="I289" s="25"/>
      <c r="J289" s="25"/>
      <c r="K289" s="5"/>
      <c r="L289" s="5"/>
      <c r="M289" s="48"/>
      <c r="N289" s="48"/>
      <c r="O289" s="48"/>
      <c r="P289" s="48"/>
      <c r="Q289" s="48"/>
    </row>
    <row r="290" spans="1:17" ht="18" x14ac:dyDescent="0.25">
      <c r="A290" s="5"/>
      <c r="B290" s="12"/>
      <c r="C290" s="25"/>
      <c r="D290" s="25"/>
      <c r="E290" s="25"/>
      <c r="F290" s="25"/>
      <c r="G290" s="25"/>
      <c r="H290" s="25"/>
      <c r="I290" s="25"/>
      <c r="J290" s="25"/>
      <c r="K290" s="5"/>
      <c r="L290" s="5"/>
      <c r="M290" s="48"/>
      <c r="N290" s="48"/>
      <c r="O290" s="48"/>
      <c r="P290" s="48"/>
      <c r="Q290" s="48"/>
    </row>
    <row r="291" spans="1:17" ht="18" x14ac:dyDescent="0.25">
      <c r="A291" s="5"/>
      <c r="B291" s="12"/>
      <c r="C291" s="25"/>
      <c r="D291" s="25"/>
      <c r="E291" s="25"/>
      <c r="F291" s="25"/>
      <c r="G291" s="25"/>
      <c r="H291" s="25"/>
      <c r="I291" s="25"/>
      <c r="J291" s="25"/>
      <c r="K291" s="5"/>
      <c r="L291" s="5"/>
      <c r="M291" s="48"/>
      <c r="N291" s="48"/>
      <c r="O291" s="48"/>
      <c r="P291" s="48"/>
      <c r="Q291" s="48"/>
    </row>
    <row r="292" spans="1:17" ht="18" x14ac:dyDescent="0.25">
      <c r="A292" s="5"/>
      <c r="B292" s="15"/>
      <c r="C292" s="25"/>
      <c r="D292" s="25"/>
      <c r="E292" s="25"/>
      <c r="F292" s="25"/>
      <c r="G292" s="25"/>
      <c r="H292" s="25"/>
      <c r="I292" s="25"/>
      <c r="J292" s="25"/>
      <c r="K292" s="5"/>
      <c r="L292" s="5"/>
      <c r="M292" s="48"/>
      <c r="N292" s="48"/>
      <c r="O292" s="48"/>
      <c r="P292" s="48"/>
      <c r="Q292" s="48"/>
    </row>
    <row r="293" spans="1:17" ht="18" x14ac:dyDescent="0.25">
      <c r="A293" s="5"/>
      <c r="B293" s="15"/>
      <c r="C293" s="25"/>
      <c r="D293" s="25"/>
      <c r="E293" s="25"/>
      <c r="F293" s="25"/>
      <c r="G293" s="25"/>
      <c r="H293" s="25"/>
      <c r="I293" s="25"/>
      <c r="J293" s="25"/>
      <c r="K293" s="5"/>
      <c r="L293" s="5"/>
      <c r="M293" s="48"/>
      <c r="N293" s="48"/>
      <c r="O293" s="48"/>
      <c r="P293" s="48"/>
      <c r="Q293" s="48"/>
    </row>
    <row r="294" spans="1:17" ht="18" x14ac:dyDescent="0.25">
      <c r="A294" s="5"/>
      <c r="B294" s="8"/>
      <c r="C294" s="16"/>
      <c r="D294" s="16"/>
      <c r="E294" s="16"/>
      <c r="F294" s="16"/>
      <c r="G294" s="16"/>
      <c r="H294" s="16"/>
      <c r="I294" s="16"/>
      <c r="J294" s="16"/>
      <c r="K294" s="5"/>
      <c r="L294" s="5"/>
      <c r="M294" s="48"/>
      <c r="N294" s="48"/>
      <c r="O294" s="48"/>
      <c r="P294" s="48"/>
      <c r="Q294" s="48"/>
    </row>
    <row r="295" spans="1:17" ht="18.75" thickBot="1" x14ac:dyDescent="0.3">
      <c r="A295" s="5"/>
      <c r="B295" s="28"/>
      <c r="C295" s="16"/>
      <c r="D295" s="16"/>
      <c r="E295" s="16"/>
      <c r="F295" s="16"/>
      <c r="G295" s="16"/>
      <c r="H295" s="16"/>
      <c r="I295" s="16"/>
      <c r="J295" s="16"/>
      <c r="K295" s="5"/>
      <c r="L295" s="5"/>
      <c r="M295" s="48"/>
      <c r="N295" s="48"/>
      <c r="O295" s="48"/>
      <c r="P295" s="48"/>
      <c r="Q295" s="48"/>
    </row>
    <row r="296" spans="1:17" ht="18.75" thickTop="1" x14ac:dyDescent="0.25">
      <c r="A296" s="22"/>
      <c r="B296" s="22"/>
      <c r="C296" s="20"/>
      <c r="D296" s="20"/>
      <c r="E296" s="20">
        <f>COUNTA(E267:E293)</f>
        <v>2</v>
      </c>
      <c r="F296" s="20">
        <f t="shared" ref="F296:J296" si="49">COUNTA(F267:F293)</f>
        <v>4</v>
      </c>
      <c r="G296" s="20"/>
      <c r="H296" s="20"/>
      <c r="I296" s="20">
        <f t="shared" si="49"/>
        <v>3</v>
      </c>
      <c r="J296" s="20">
        <f t="shared" si="49"/>
        <v>3</v>
      </c>
      <c r="K296" s="5"/>
      <c r="L296" s="5"/>
      <c r="M296" s="48"/>
      <c r="N296" s="48"/>
      <c r="O296" s="48"/>
      <c r="P296" s="48"/>
      <c r="Q296" s="48"/>
    </row>
    <row r="297" spans="1:17" ht="18" x14ac:dyDescent="0.25">
      <c r="A297" s="5"/>
      <c r="B297" s="28"/>
      <c r="C297" s="16"/>
      <c r="D297" s="16"/>
      <c r="E297" s="16"/>
      <c r="F297" s="16"/>
      <c r="G297" s="16"/>
      <c r="H297" s="16"/>
      <c r="I297" s="16"/>
      <c r="J297" s="16"/>
      <c r="K297" s="5"/>
      <c r="L297" s="5"/>
      <c r="M297" s="48"/>
      <c r="N297" s="48"/>
      <c r="O297" s="48"/>
      <c r="P297" s="48"/>
      <c r="Q297" s="48"/>
    </row>
    <row r="298" spans="1:17" ht="36.75" thickBot="1" x14ac:dyDescent="0.3">
      <c r="A298" s="4"/>
      <c r="B298" s="4"/>
      <c r="C298" s="2"/>
      <c r="D298" s="2" t="s">
        <v>19</v>
      </c>
      <c r="E298" s="2" t="s">
        <v>4</v>
      </c>
      <c r="F298" s="2" t="s">
        <v>5</v>
      </c>
      <c r="G298" s="2"/>
      <c r="H298" s="2" t="s">
        <v>20</v>
      </c>
      <c r="I298" s="2" t="s">
        <v>4</v>
      </c>
      <c r="J298" s="2" t="s">
        <v>5</v>
      </c>
      <c r="K298" s="5"/>
      <c r="L298" s="5"/>
      <c r="M298" s="48"/>
      <c r="N298" s="48"/>
      <c r="O298" s="48"/>
      <c r="P298" s="48"/>
      <c r="Q298" s="48"/>
    </row>
    <row r="299" spans="1:17" ht="18" customHeight="1" x14ac:dyDescent="0.25">
      <c r="A299" s="27" t="s">
        <v>22</v>
      </c>
      <c r="B299" s="12">
        <v>46282</v>
      </c>
      <c r="C299" s="25"/>
      <c r="D299" s="25"/>
      <c r="E299" s="25" t="s">
        <v>17</v>
      </c>
      <c r="F299" s="25"/>
      <c r="G299" s="25"/>
      <c r="H299" s="25"/>
      <c r="I299" s="25"/>
      <c r="J299" s="25" t="s">
        <v>17</v>
      </c>
      <c r="K299" s="5"/>
      <c r="L299" s="5"/>
      <c r="M299" s="48"/>
      <c r="N299" s="48"/>
      <c r="O299" s="48"/>
      <c r="P299" s="48"/>
      <c r="Q299" s="48"/>
    </row>
    <row r="300" spans="1:17" ht="18" x14ac:dyDescent="0.25">
      <c r="A300" s="5"/>
      <c r="B300" s="12">
        <f>SUM(B299+7)</f>
        <v>46289</v>
      </c>
      <c r="C300" s="25"/>
      <c r="D300" s="25"/>
      <c r="E300" s="25" t="s">
        <v>17</v>
      </c>
      <c r="F300" s="25"/>
      <c r="G300" s="25"/>
      <c r="H300" s="25"/>
      <c r="I300" s="25"/>
      <c r="J300" s="25" t="s">
        <v>17</v>
      </c>
      <c r="K300" s="5"/>
      <c r="L300" s="5"/>
      <c r="M300" s="48"/>
      <c r="N300" s="48"/>
      <c r="O300" s="48"/>
      <c r="P300" s="48"/>
      <c r="Q300" s="48"/>
    </row>
    <row r="301" spans="1:17" ht="18" x14ac:dyDescent="0.25">
      <c r="A301" s="5"/>
      <c r="B301" s="12">
        <f t="shared" ref="B301:B316" si="50">SUM(B300+7)</f>
        <v>46296</v>
      </c>
      <c r="C301" s="25"/>
      <c r="D301" s="25"/>
      <c r="E301" s="25"/>
      <c r="F301" s="25" t="s">
        <v>17</v>
      </c>
      <c r="G301" s="25"/>
      <c r="H301" s="25"/>
      <c r="I301" s="25" t="s">
        <v>17</v>
      </c>
      <c r="J301" s="25"/>
      <c r="K301" s="5"/>
      <c r="L301" s="5"/>
      <c r="M301" s="48"/>
      <c r="N301" s="48"/>
      <c r="O301" s="48"/>
      <c r="P301" s="48"/>
      <c r="Q301" s="48"/>
    </row>
    <row r="302" spans="1:17" ht="18" x14ac:dyDescent="0.25">
      <c r="A302" s="5"/>
      <c r="B302" s="12">
        <f t="shared" si="50"/>
        <v>46303</v>
      </c>
      <c r="C302" s="25"/>
      <c r="D302" s="25"/>
      <c r="E302" s="25" t="s">
        <v>17</v>
      </c>
      <c r="F302" s="25"/>
      <c r="G302" s="25"/>
      <c r="H302" s="25"/>
      <c r="I302" s="25"/>
      <c r="J302" s="25" t="s">
        <v>17</v>
      </c>
      <c r="K302" s="5"/>
      <c r="L302" s="5"/>
      <c r="M302" s="48"/>
      <c r="N302" s="48"/>
      <c r="O302" s="48"/>
      <c r="P302" s="48"/>
      <c r="Q302" s="48"/>
    </row>
    <row r="303" spans="1:17" ht="18" x14ac:dyDescent="0.25">
      <c r="A303" s="5"/>
      <c r="B303" s="12">
        <f t="shared" si="50"/>
        <v>46310</v>
      </c>
      <c r="C303" s="25"/>
      <c r="D303" s="25"/>
      <c r="E303" s="25"/>
      <c r="F303" s="25" t="s">
        <v>17</v>
      </c>
      <c r="G303" s="25"/>
      <c r="H303" s="25"/>
      <c r="I303" s="25" t="s">
        <v>17</v>
      </c>
      <c r="J303" s="25"/>
      <c r="K303" s="5"/>
      <c r="L303" s="5"/>
      <c r="M303" s="48"/>
      <c r="N303" s="48"/>
      <c r="O303" s="48"/>
      <c r="P303" s="48"/>
      <c r="Q303" s="48"/>
    </row>
    <row r="304" spans="1:17" ht="18" x14ac:dyDescent="0.25">
      <c r="A304" s="5"/>
      <c r="B304" s="12">
        <f t="shared" si="50"/>
        <v>46317</v>
      </c>
      <c r="C304" s="25"/>
      <c r="D304" s="25"/>
      <c r="E304" s="25"/>
      <c r="F304" s="25" t="s">
        <v>17</v>
      </c>
      <c r="G304" s="25"/>
      <c r="H304" s="25"/>
      <c r="I304" s="25"/>
      <c r="J304" s="25" t="s">
        <v>17</v>
      </c>
      <c r="K304" s="5"/>
      <c r="L304" s="5"/>
      <c r="M304" s="48"/>
      <c r="N304" s="48"/>
      <c r="O304" s="48"/>
      <c r="P304" s="48"/>
      <c r="Q304" s="48"/>
    </row>
    <row r="305" spans="1:17" ht="18" x14ac:dyDescent="0.25">
      <c r="A305" s="5"/>
      <c r="B305" s="12">
        <f t="shared" si="50"/>
        <v>46324</v>
      </c>
      <c r="C305" s="25"/>
      <c r="D305" s="25"/>
      <c r="E305" s="25"/>
      <c r="F305" s="25"/>
      <c r="G305" s="25"/>
      <c r="H305" s="25"/>
      <c r="I305" s="25"/>
      <c r="J305" s="25"/>
      <c r="K305" s="5"/>
      <c r="L305" s="5"/>
      <c r="M305" s="48"/>
      <c r="N305" s="48"/>
      <c r="O305" s="48"/>
      <c r="P305" s="48"/>
      <c r="Q305" s="48"/>
    </row>
    <row r="306" spans="1:17" ht="18" x14ac:dyDescent="0.25">
      <c r="A306" s="5"/>
      <c r="B306" s="12">
        <f t="shared" si="50"/>
        <v>46331</v>
      </c>
      <c r="C306" s="25"/>
      <c r="D306" s="25"/>
      <c r="E306" s="25"/>
      <c r="F306" s="25"/>
      <c r="G306" s="25"/>
      <c r="H306" s="25"/>
      <c r="I306" s="25"/>
      <c r="J306" s="25"/>
      <c r="K306" s="5"/>
      <c r="L306" s="5"/>
      <c r="M306" s="48"/>
      <c r="N306" s="48"/>
      <c r="O306" s="48"/>
      <c r="P306" s="48"/>
      <c r="Q306" s="48"/>
    </row>
    <row r="307" spans="1:17" ht="18" x14ac:dyDescent="0.25">
      <c r="A307" s="5"/>
      <c r="B307" s="12">
        <f t="shared" si="50"/>
        <v>46338</v>
      </c>
      <c r="C307" s="25"/>
      <c r="D307" s="25"/>
      <c r="E307" s="25"/>
      <c r="F307" s="25"/>
      <c r="G307" s="25"/>
      <c r="H307" s="25"/>
      <c r="I307" s="25"/>
      <c r="J307" s="25"/>
      <c r="K307" s="5"/>
      <c r="L307" s="5"/>
      <c r="M307" s="48"/>
      <c r="N307" s="48"/>
      <c r="O307" s="48"/>
      <c r="P307" s="48"/>
      <c r="Q307" s="48"/>
    </row>
    <row r="308" spans="1:17" ht="18" x14ac:dyDescent="0.25">
      <c r="A308" s="5"/>
      <c r="B308" s="12">
        <f t="shared" si="50"/>
        <v>46345</v>
      </c>
      <c r="C308" s="25"/>
      <c r="D308" s="25"/>
      <c r="E308" s="25"/>
      <c r="F308" s="25"/>
      <c r="G308" s="25"/>
      <c r="H308" s="25"/>
      <c r="I308" s="25"/>
      <c r="J308" s="25"/>
      <c r="K308" s="5"/>
      <c r="L308" s="5"/>
      <c r="M308" s="48"/>
      <c r="N308" s="48"/>
      <c r="O308" s="48"/>
      <c r="P308" s="48"/>
      <c r="Q308" s="48"/>
    </row>
    <row r="309" spans="1:17" ht="18" x14ac:dyDescent="0.25">
      <c r="A309" s="5"/>
      <c r="B309" s="12">
        <f t="shared" si="50"/>
        <v>46352</v>
      </c>
      <c r="C309" s="25"/>
      <c r="D309" s="25"/>
      <c r="E309" s="25"/>
      <c r="F309" s="25"/>
      <c r="G309" s="25"/>
      <c r="H309" s="25"/>
      <c r="I309" s="25"/>
      <c r="J309" s="25"/>
      <c r="K309" s="5"/>
      <c r="L309" s="5"/>
      <c r="M309" s="48"/>
      <c r="N309" s="48"/>
      <c r="O309" s="48"/>
      <c r="P309" s="48"/>
      <c r="Q309" s="48"/>
    </row>
    <row r="310" spans="1:17" ht="18" x14ac:dyDescent="0.25">
      <c r="A310" s="5"/>
      <c r="B310" s="12">
        <f t="shared" si="50"/>
        <v>46359</v>
      </c>
      <c r="C310" s="25"/>
      <c r="D310" s="25"/>
      <c r="E310" s="25"/>
      <c r="F310" s="25"/>
      <c r="G310" s="25"/>
      <c r="H310" s="25"/>
      <c r="I310" s="25"/>
      <c r="J310" s="25"/>
      <c r="K310" s="5"/>
      <c r="L310" s="5"/>
      <c r="M310" s="48"/>
      <c r="N310" s="48"/>
      <c r="O310" s="48"/>
      <c r="P310" s="48"/>
      <c r="Q310" s="48"/>
    </row>
    <row r="311" spans="1:17" ht="18" x14ac:dyDescent="0.25">
      <c r="A311" s="5"/>
      <c r="B311" s="12">
        <f t="shared" si="50"/>
        <v>46366</v>
      </c>
      <c r="C311" s="25"/>
      <c r="D311" s="25"/>
      <c r="E311" s="25"/>
      <c r="F311" s="25"/>
      <c r="G311" s="25"/>
      <c r="H311" s="25"/>
      <c r="I311" s="25"/>
      <c r="J311" s="25"/>
      <c r="K311" s="5"/>
      <c r="L311" s="5"/>
      <c r="M311" s="48"/>
      <c r="N311" s="48"/>
      <c r="O311" s="48"/>
      <c r="P311" s="48"/>
      <c r="Q311" s="48"/>
    </row>
    <row r="312" spans="1:17" ht="18" x14ac:dyDescent="0.25">
      <c r="A312" s="5"/>
      <c r="B312" s="12">
        <f t="shared" si="50"/>
        <v>46373</v>
      </c>
      <c r="C312" s="25"/>
      <c r="D312" s="25"/>
      <c r="E312" s="25"/>
      <c r="F312" s="25"/>
      <c r="G312" s="25"/>
      <c r="H312" s="25"/>
      <c r="I312" s="25"/>
      <c r="J312" s="25"/>
      <c r="K312" s="5"/>
      <c r="L312" s="5"/>
      <c r="M312" s="48"/>
      <c r="N312" s="48"/>
      <c r="O312" s="48"/>
      <c r="P312" s="48"/>
      <c r="Q312" s="48"/>
    </row>
    <row r="313" spans="1:17" ht="18" x14ac:dyDescent="0.25">
      <c r="A313" s="5"/>
      <c r="B313" s="12">
        <f t="shared" si="50"/>
        <v>46380</v>
      </c>
      <c r="C313" s="25"/>
      <c r="D313" s="25"/>
      <c r="E313" s="25"/>
      <c r="F313" s="25"/>
      <c r="G313" s="25"/>
      <c r="H313" s="25"/>
      <c r="I313" s="25"/>
      <c r="J313" s="25"/>
      <c r="K313" s="5"/>
      <c r="L313" s="5"/>
      <c r="M313" s="48"/>
      <c r="N313" s="48"/>
      <c r="O313" s="48"/>
      <c r="P313" s="48"/>
      <c r="Q313" s="48"/>
    </row>
    <row r="314" spans="1:17" ht="18" x14ac:dyDescent="0.25">
      <c r="A314" s="5"/>
      <c r="B314" s="12">
        <f t="shared" si="50"/>
        <v>46387</v>
      </c>
      <c r="C314" s="25"/>
      <c r="D314" s="25"/>
      <c r="E314" s="25"/>
      <c r="F314" s="25"/>
      <c r="G314" s="25"/>
      <c r="H314" s="25"/>
      <c r="I314" s="25"/>
      <c r="J314" s="25"/>
      <c r="K314" s="5"/>
      <c r="L314" s="5"/>
      <c r="M314" s="48"/>
      <c r="N314" s="48"/>
      <c r="O314" s="48"/>
      <c r="P314" s="48"/>
      <c r="Q314" s="48"/>
    </row>
    <row r="315" spans="1:17" ht="18" x14ac:dyDescent="0.25">
      <c r="A315" s="5"/>
      <c r="B315" s="12">
        <f t="shared" si="50"/>
        <v>46394</v>
      </c>
      <c r="C315" s="25"/>
      <c r="D315" s="25"/>
      <c r="E315" s="25"/>
      <c r="F315" s="25"/>
      <c r="G315" s="25"/>
      <c r="H315" s="25"/>
      <c r="I315" s="25"/>
      <c r="J315" s="25"/>
      <c r="K315" s="5"/>
      <c r="L315" s="5"/>
      <c r="M315" s="48"/>
      <c r="N315" s="48"/>
      <c r="O315" s="48"/>
      <c r="P315" s="48"/>
      <c r="Q315" s="48"/>
    </row>
    <row r="316" spans="1:17" ht="18" x14ac:dyDescent="0.25">
      <c r="A316" s="5"/>
      <c r="B316" s="12">
        <f t="shared" si="50"/>
        <v>46401</v>
      </c>
      <c r="C316" s="25"/>
      <c r="D316" s="25"/>
      <c r="E316" s="25"/>
      <c r="F316" s="25"/>
      <c r="G316" s="25"/>
      <c r="H316" s="25"/>
      <c r="I316" s="25"/>
      <c r="J316" s="25"/>
      <c r="K316" s="5"/>
      <c r="L316" s="5"/>
      <c r="M316" s="48"/>
      <c r="N316" s="48"/>
      <c r="O316" s="48"/>
      <c r="P316" s="48"/>
      <c r="Q316" s="48"/>
    </row>
    <row r="317" spans="1:17" ht="18" x14ac:dyDescent="0.25">
      <c r="A317" s="5"/>
      <c r="B317" s="12">
        <f>SUM(B316+7)</f>
        <v>46408</v>
      </c>
      <c r="C317" s="25"/>
      <c r="D317" s="25"/>
      <c r="E317" s="25"/>
      <c r="F317" s="25"/>
      <c r="G317" s="25"/>
      <c r="H317" s="25"/>
      <c r="I317" s="25"/>
      <c r="J317" s="25"/>
      <c r="K317" s="5"/>
      <c r="L317" s="5"/>
      <c r="M317" s="48"/>
      <c r="N317" s="48"/>
      <c r="O317" s="48"/>
      <c r="P317" s="48"/>
      <c r="Q317" s="48"/>
    </row>
    <row r="318" spans="1:17" ht="18" x14ac:dyDescent="0.25">
      <c r="A318" s="5"/>
      <c r="B318" s="12">
        <f>SUM(B317+7)</f>
        <v>46415</v>
      </c>
      <c r="C318" s="25"/>
      <c r="D318" s="25"/>
      <c r="E318" s="25"/>
      <c r="F318" s="25"/>
      <c r="G318" s="25"/>
      <c r="H318" s="25"/>
      <c r="I318" s="25"/>
      <c r="J318" s="25"/>
      <c r="K318" s="5"/>
      <c r="L318" s="5"/>
      <c r="M318" s="48"/>
      <c r="N318" s="48"/>
      <c r="O318" s="48"/>
      <c r="P318" s="48"/>
      <c r="Q318" s="48"/>
    </row>
    <row r="319" spans="1:17" ht="18" x14ac:dyDescent="0.25">
      <c r="A319" s="5"/>
      <c r="B319" s="12"/>
      <c r="C319" s="25"/>
      <c r="D319" s="25"/>
      <c r="E319" s="25"/>
      <c r="F319" s="25"/>
      <c r="G319" s="25"/>
      <c r="H319" s="25"/>
      <c r="I319" s="25"/>
      <c r="J319" s="25"/>
      <c r="K319" s="5"/>
      <c r="L319" s="5"/>
      <c r="M319" s="48"/>
      <c r="N319" s="48"/>
      <c r="O319" s="48"/>
      <c r="P319" s="48"/>
      <c r="Q319" s="48"/>
    </row>
    <row r="320" spans="1:17" ht="18" x14ac:dyDescent="0.25">
      <c r="A320" s="5"/>
      <c r="B320" s="12"/>
      <c r="C320" s="25"/>
      <c r="D320" s="25"/>
      <c r="E320" s="25"/>
      <c r="F320" s="25"/>
      <c r="G320" s="25"/>
      <c r="H320" s="25"/>
      <c r="I320" s="25"/>
      <c r="J320" s="25"/>
      <c r="K320" s="5"/>
      <c r="L320" s="5"/>
      <c r="M320" s="48"/>
      <c r="N320" s="48"/>
      <c r="O320" s="48"/>
      <c r="P320" s="48"/>
      <c r="Q320" s="48"/>
    </row>
    <row r="321" spans="1:17" ht="18" x14ac:dyDescent="0.25">
      <c r="A321" s="5"/>
      <c r="B321" s="12"/>
      <c r="C321" s="25"/>
      <c r="D321" s="25"/>
      <c r="E321" s="25"/>
      <c r="F321" s="25"/>
      <c r="G321" s="25"/>
      <c r="H321" s="25"/>
      <c r="I321" s="25"/>
      <c r="J321" s="25"/>
      <c r="K321" s="5"/>
      <c r="L321" s="5"/>
      <c r="M321" s="48"/>
      <c r="N321" s="48"/>
      <c r="O321" s="48"/>
      <c r="P321" s="48"/>
      <c r="Q321" s="48"/>
    </row>
    <row r="322" spans="1:17" ht="18" x14ac:dyDescent="0.25">
      <c r="A322" s="5"/>
      <c r="B322" s="12"/>
      <c r="C322" s="25"/>
      <c r="D322" s="25"/>
      <c r="E322" s="25"/>
      <c r="F322" s="25"/>
      <c r="G322" s="25"/>
      <c r="H322" s="25"/>
      <c r="I322" s="25"/>
      <c r="J322" s="25"/>
      <c r="K322" s="5"/>
      <c r="L322" s="5"/>
      <c r="M322" s="48"/>
      <c r="N322" s="48"/>
      <c r="O322" s="48"/>
      <c r="P322" s="48"/>
      <c r="Q322" s="48"/>
    </row>
    <row r="323" spans="1:17" ht="18" x14ac:dyDescent="0.25">
      <c r="A323" s="5"/>
      <c r="B323" s="12"/>
      <c r="C323" s="25"/>
      <c r="D323" s="25"/>
      <c r="E323" s="25"/>
      <c r="F323" s="25"/>
      <c r="G323" s="25"/>
      <c r="H323" s="25"/>
      <c r="I323" s="25"/>
      <c r="J323" s="25"/>
      <c r="K323" s="5"/>
      <c r="L323" s="5"/>
      <c r="M323" s="48"/>
      <c r="N323" s="48"/>
      <c r="O323" s="48"/>
      <c r="P323" s="48"/>
      <c r="Q323" s="48"/>
    </row>
    <row r="324" spans="1:17" ht="18" x14ac:dyDescent="0.25">
      <c r="A324" s="5"/>
      <c r="B324" s="15"/>
      <c r="C324" s="25"/>
      <c r="D324" s="25"/>
      <c r="E324" s="25"/>
      <c r="F324" s="25"/>
      <c r="G324" s="25"/>
      <c r="H324" s="25"/>
      <c r="I324" s="25"/>
      <c r="J324" s="25"/>
      <c r="K324" s="5"/>
      <c r="L324" s="5"/>
      <c r="M324" s="48"/>
      <c r="N324" s="48"/>
      <c r="O324" s="48"/>
      <c r="P324" s="48"/>
      <c r="Q324" s="48"/>
    </row>
    <row r="325" spans="1:17" ht="18" x14ac:dyDescent="0.25">
      <c r="A325" s="5"/>
      <c r="B325" s="15"/>
      <c r="C325" s="25"/>
      <c r="D325" s="25"/>
      <c r="E325" s="25"/>
      <c r="F325" s="25"/>
      <c r="G325" s="25"/>
      <c r="H325" s="25"/>
      <c r="I325" s="25"/>
      <c r="J325" s="25"/>
      <c r="K325" s="5"/>
      <c r="L325" s="5"/>
      <c r="M325" s="48"/>
      <c r="N325" s="48"/>
      <c r="O325" s="48"/>
      <c r="P325" s="48"/>
      <c r="Q325" s="48"/>
    </row>
    <row r="326" spans="1:17" ht="18" x14ac:dyDescent="0.25">
      <c r="A326" s="5"/>
      <c r="B326" s="8"/>
      <c r="C326" s="16"/>
      <c r="D326" s="16"/>
      <c r="E326" s="16"/>
      <c r="F326" s="16"/>
      <c r="G326" s="16"/>
      <c r="H326" s="16"/>
      <c r="I326" s="16"/>
      <c r="J326" s="16"/>
      <c r="K326" s="5"/>
      <c r="L326" s="5"/>
      <c r="M326" s="48"/>
      <c r="N326" s="48"/>
      <c r="O326" s="48"/>
      <c r="P326" s="48"/>
      <c r="Q326" s="48"/>
    </row>
    <row r="327" spans="1:17" ht="18.75" thickBot="1" x14ac:dyDescent="0.3">
      <c r="A327" s="5"/>
      <c r="B327" s="8"/>
      <c r="C327" s="16"/>
      <c r="D327" s="16"/>
      <c r="E327" s="16"/>
      <c r="F327" s="16"/>
      <c r="G327" s="16"/>
      <c r="H327" s="16"/>
      <c r="I327" s="16"/>
      <c r="J327" s="16"/>
      <c r="K327" s="5"/>
      <c r="L327" s="5"/>
      <c r="M327" s="48"/>
      <c r="N327" s="48"/>
      <c r="O327" s="48"/>
      <c r="P327" s="48"/>
      <c r="Q327" s="48"/>
    </row>
    <row r="328" spans="1:17" ht="18.75" thickTop="1" x14ac:dyDescent="0.25">
      <c r="A328" s="22"/>
      <c r="B328" s="22"/>
      <c r="C328" s="20"/>
      <c r="D328" s="20"/>
      <c r="E328" s="20">
        <f>COUNTA(E299:E325)</f>
        <v>3</v>
      </c>
      <c r="F328" s="20">
        <f t="shared" ref="F328:J328" si="51">COUNTA(F299:F325)</f>
        <v>3</v>
      </c>
      <c r="G328" s="20"/>
      <c r="H328" s="20"/>
      <c r="I328" s="20">
        <f t="shared" si="51"/>
        <v>2</v>
      </c>
      <c r="J328" s="20">
        <f t="shared" si="51"/>
        <v>4</v>
      </c>
      <c r="K328" s="5"/>
      <c r="L328" s="5"/>
      <c r="M328" s="48"/>
      <c r="N328" s="48"/>
      <c r="O328" s="48"/>
      <c r="P328" s="48"/>
      <c r="Q328" s="48"/>
    </row>
    <row r="329" spans="1:17" ht="18" x14ac:dyDescent="0.25">
      <c r="A329" s="5"/>
      <c r="B329" s="28"/>
      <c r="C329" s="16"/>
      <c r="D329" s="16"/>
      <c r="E329" s="16"/>
      <c r="F329" s="16"/>
      <c r="G329" s="16"/>
      <c r="H329" s="16"/>
      <c r="I329" s="16"/>
      <c r="J329" s="16"/>
      <c r="K329" s="5"/>
      <c r="L329" s="5"/>
      <c r="M329" s="28"/>
      <c r="N329" s="28"/>
      <c r="O329" s="28"/>
      <c r="P329" s="48"/>
      <c r="Q329" s="48"/>
    </row>
    <row r="330" spans="1:17" ht="18.75" thickBot="1" x14ac:dyDescent="0.3">
      <c r="A330" s="4"/>
      <c r="B330" s="4"/>
      <c r="C330" s="2"/>
      <c r="D330" s="2"/>
      <c r="E330" s="2" t="s">
        <v>4</v>
      </c>
      <c r="F330" s="2" t="s">
        <v>5</v>
      </c>
      <c r="G330" s="2"/>
      <c r="H330" s="2"/>
      <c r="I330" s="2"/>
      <c r="J330" s="2"/>
      <c r="K330" s="5"/>
      <c r="L330" s="5"/>
      <c r="M330" s="28"/>
      <c r="N330" s="28"/>
      <c r="O330" s="28"/>
      <c r="P330" s="48"/>
      <c r="Q330" s="48"/>
    </row>
    <row r="331" spans="1:17" ht="18" x14ac:dyDescent="0.25">
      <c r="A331" s="27" t="s">
        <v>23</v>
      </c>
      <c r="B331" s="12">
        <v>46282</v>
      </c>
      <c r="C331" s="25"/>
      <c r="D331" s="25"/>
      <c r="E331" s="25" t="s">
        <v>17</v>
      </c>
      <c r="F331" s="25"/>
      <c r="G331" s="16"/>
      <c r="H331" s="16"/>
      <c r="I331" s="16"/>
      <c r="J331" s="16"/>
      <c r="K331" s="5"/>
      <c r="L331" s="5"/>
      <c r="M331" s="28"/>
      <c r="N331" s="28"/>
      <c r="O331" s="28"/>
      <c r="P331" s="48"/>
      <c r="Q331" s="48"/>
    </row>
    <row r="332" spans="1:17" ht="18" x14ac:dyDescent="0.25">
      <c r="A332" s="5"/>
      <c r="B332" s="12">
        <f>SUM(B331+7)</f>
        <v>46289</v>
      </c>
      <c r="C332" s="25"/>
      <c r="D332" s="25"/>
      <c r="E332" s="25"/>
      <c r="F332" s="25" t="s">
        <v>17</v>
      </c>
      <c r="G332" s="16"/>
      <c r="H332" s="16"/>
      <c r="I332" s="16"/>
      <c r="J332" s="16"/>
      <c r="K332" s="5"/>
      <c r="L332" s="5"/>
      <c r="M332" s="28"/>
      <c r="N332" s="28"/>
      <c r="O332" s="28"/>
      <c r="P332" s="48"/>
      <c r="Q332" s="48"/>
    </row>
    <row r="333" spans="1:17" ht="18" x14ac:dyDescent="0.25">
      <c r="A333" s="5"/>
      <c r="B333" s="12">
        <f t="shared" ref="B333:B348" si="52">SUM(B332+7)</f>
        <v>46296</v>
      </c>
      <c r="C333" s="25"/>
      <c r="D333" s="25"/>
      <c r="E333" s="25"/>
      <c r="F333" s="25" t="s">
        <v>17</v>
      </c>
      <c r="G333" s="16"/>
      <c r="H333" s="16"/>
      <c r="I333" s="16"/>
      <c r="J333" s="16"/>
      <c r="K333" s="5"/>
      <c r="L333" s="5"/>
      <c r="M333" s="28"/>
      <c r="N333" s="28"/>
      <c r="O333" s="28"/>
      <c r="P333" s="48"/>
      <c r="Q333" s="48"/>
    </row>
    <row r="334" spans="1:17" ht="18" x14ac:dyDescent="0.25">
      <c r="A334" s="5"/>
      <c r="B334" s="12">
        <f t="shared" si="52"/>
        <v>46303</v>
      </c>
      <c r="C334" s="25"/>
      <c r="D334" s="25"/>
      <c r="E334" s="25"/>
      <c r="F334" s="25" t="s">
        <v>17</v>
      </c>
      <c r="G334" s="16"/>
      <c r="H334" s="16"/>
      <c r="I334" s="16"/>
      <c r="J334" s="16"/>
      <c r="K334" s="5"/>
      <c r="L334" s="5"/>
      <c r="M334" s="28"/>
      <c r="N334" s="28"/>
      <c r="O334" s="28"/>
      <c r="P334" s="48"/>
      <c r="Q334" s="48"/>
    </row>
    <row r="335" spans="1:17" ht="18" x14ac:dyDescent="0.25">
      <c r="A335" s="5"/>
      <c r="B335" s="12">
        <f t="shared" si="52"/>
        <v>46310</v>
      </c>
      <c r="C335" s="25"/>
      <c r="D335" s="25"/>
      <c r="E335" s="25"/>
      <c r="F335" s="25" t="s">
        <v>17</v>
      </c>
      <c r="G335" s="16"/>
      <c r="H335" s="16"/>
      <c r="I335" s="16"/>
      <c r="J335" s="16"/>
      <c r="K335" s="5"/>
      <c r="L335" s="5"/>
      <c r="M335" s="28"/>
      <c r="N335" s="28"/>
      <c r="O335" s="28"/>
      <c r="P335" s="48"/>
      <c r="Q335" s="48"/>
    </row>
    <row r="336" spans="1:17" ht="18" x14ac:dyDescent="0.25">
      <c r="A336" s="5"/>
      <c r="B336" s="12">
        <f t="shared" si="52"/>
        <v>46317</v>
      </c>
      <c r="C336" s="25"/>
      <c r="D336" s="25"/>
      <c r="E336" s="25" t="s">
        <v>17</v>
      </c>
      <c r="F336" s="25"/>
      <c r="G336" s="16"/>
      <c r="H336" s="16"/>
      <c r="I336" s="16"/>
      <c r="J336" s="16"/>
      <c r="K336" s="5"/>
      <c r="L336" s="5"/>
      <c r="M336" s="28"/>
      <c r="N336" s="28"/>
      <c r="O336" s="28"/>
      <c r="P336" s="48"/>
      <c r="Q336" s="48"/>
    </row>
    <row r="337" spans="1:17" ht="18" x14ac:dyDescent="0.25">
      <c r="A337" s="5"/>
      <c r="B337" s="12">
        <f t="shared" si="52"/>
        <v>46324</v>
      </c>
      <c r="C337" s="25"/>
      <c r="D337" s="25"/>
      <c r="E337" s="25"/>
      <c r="F337" s="25"/>
      <c r="G337" s="16"/>
      <c r="H337" s="16"/>
      <c r="I337" s="16"/>
      <c r="J337" s="16"/>
      <c r="K337" s="5"/>
      <c r="L337" s="5"/>
      <c r="M337" s="28"/>
      <c r="N337" s="28"/>
      <c r="O337" s="28"/>
      <c r="P337" s="48"/>
      <c r="Q337" s="48"/>
    </row>
    <row r="338" spans="1:17" ht="18" x14ac:dyDescent="0.25">
      <c r="A338" s="5"/>
      <c r="B338" s="12">
        <f t="shared" si="52"/>
        <v>46331</v>
      </c>
      <c r="C338" s="25"/>
      <c r="D338" s="25"/>
      <c r="E338" s="25"/>
      <c r="F338" s="25"/>
      <c r="G338" s="16"/>
      <c r="H338" s="16"/>
      <c r="I338" s="16"/>
      <c r="J338" s="16"/>
      <c r="K338" s="5"/>
      <c r="L338" s="5"/>
      <c r="M338" s="28"/>
      <c r="N338" s="28"/>
      <c r="O338" s="28"/>
      <c r="P338" s="48"/>
      <c r="Q338" s="48"/>
    </row>
    <row r="339" spans="1:17" ht="18" x14ac:dyDescent="0.25">
      <c r="A339" s="5"/>
      <c r="B339" s="12">
        <f t="shared" si="52"/>
        <v>46338</v>
      </c>
      <c r="C339" s="25"/>
      <c r="D339" s="25"/>
      <c r="E339" s="25"/>
      <c r="F339" s="25"/>
      <c r="G339" s="16"/>
      <c r="H339" s="16"/>
      <c r="I339" s="16"/>
      <c r="J339" s="16"/>
      <c r="K339" s="5"/>
      <c r="L339" s="5"/>
      <c r="M339" s="28"/>
      <c r="N339" s="28"/>
      <c r="O339" s="28"/>
      <c r="P339" s="48"/>
      <c r="Q339" s="48"/>
    </row>
    <row r="340" spans="1:17" ht="18" x14ac:dyDescent="0.25">
      <c r="A340" s="5"/>
      <c r="B340" s="12">
        <f t="shared" si="52"/>
        <v>46345</v>
      </c>
      <c r="C340" s="25"/>
      <c r="D340" s="25"/>
      <c r="E340" s="25"/>
      <c r="F340" s="25"/>
      <c r="G340" s="16"/>
      <c r="H340" s="16"/>
      <c r="I340" s="16"/>
      <c r="J340" s="16"/>
      <c r="K340" s="5"/>
      <c r="L340" s="5"/>
      <c r="M340" s="28"/>
      <c r="N340" s="28"/>
      <c r="O340" s="28"/>
      <c r="P340" s="48"/>
      <c r="Q340" s="48"/>
    </row>
    <row r="341" spans="1:17" ht="18" x14ac:dyDescent="0.25">
      <c r="A341" s="5"/>
      <c r="B341" s="12">
        <f t="shared" si="52"/>
        <v>46352</v>
      </c>
      <c r="C341" s="25"/>
      <c r="D341" s="25"/>
      <c r="E341" s="25"/>
      <c r="F341" s="25"/>
      <c r="G341" s="16"/>
      <c r="H341" s="16"/>
      <c r="I341" s="16"/>
      <c r="J341" s="16"/>
      <c r="K341" s="5"/>
      <c r="L341" s="5"/>
      <c r="M341" s="28"/>
      <c r="N341" s="28"/>
      <c r="O341" s="28"/>
      <c r="P341" s="48"/>
      <c r="Q341" s="48"/>
    </row>
    <row r="342" spans="1:17" ht="18" x14ac:dyDescent="0.25">
      <c r="A342" s="5"/>
      <c r="B342" s="12">
        <f t="shared" si="52"/>
        <v>46359</v>
      </c>
      <c r="C342" s="25"/>
      <c r="D342" s="25"/>
      <c r="E342" s="25"/>
      <c r="F342" s="25"/>
      <c r="G342" s="16"/>
      <c r="H342" s="16"/>
      <c r="I342" s="16"/>
      <c r="J342" s="16"/>
      <c r="K342" s="5"/>
      <c r="L342" s="5"/>
      <c r="M342" s="28"/>
      <c r="N342" s="28"/>
      <c r="O342" s="28"/>
      <c r="P342" s="48"/>
      <c r="Q342" s="48"/>
    </row>
    <row r="343" spans="1:17" ht="18" x14ac:dyDescent="0.25">
      <c r="A343" s="5"/>
      <c r="B343" s="12">
        <f t="shared" si="52"/>
        <v>46366</v>
      </c>
      <c r="C343" s="25"/>
      <c r="D343" s="25"/>
      <c r="E343" s="25"/>
      <c r="F343" s="25"/>
      <c r="G343" s="16"/>
      <c r="H343" s="16"/>
      <c r="I343" s="16"/>
      <c r="J343" s="16"/>
      <c r="K343" s="5"/>
      <c r="L343" s="5"/>
      <c r="M343" s="28"/>
      <c r="N343" s="28"/>
      <c r="O343" s="28"/>
      <c r="P343" s="48"/>
      <c r="Q343" s="48"/>
    </row>
    <row r="344" spans="1:17" ht="18" x14ac:dyDescent="0.25">
      <c r="A344" s="5"/>
      <c r="B344" s="12">
        <f t="shared" si="52"/>
        <v>46373</v>
      </c>
      <c r="C344" s="25"/>
      <c r="D344" s="25"/>
      <c r="E344" s="25"/>
      <c r="F344" s="25"/>
      <c r="G344" s="16"/>
      <c r="H344" s="16"/>
      <c r="I344" s="16"/>
      <c r="J344" s="16"/>
      <c r="K344" s="5"/>
      <c r="L344" s="5"/>
      <c r="M344" s="28"/>
      <c r="N344" s="28"/>
      <c r="O344" s="28"/>
      <c r="P344" s="48"/>
      <c r="Q344" s="48"/>
    </row>
    <row r="345" spans="1:17" ht="18" x14ac:dyDescent="0.25">
      <c r="A345" s="5"/>
      <c r="B345" s="12">
        <f t="shared" si="52"/>
        <v>46380</v>
      </c>
      <c r="C345" s="25"/>
      <c r="D345" s="25"/>
      <c r="E345" s="25"/>
      <c r="F345" s="25"/>
      <c r="G345" s="16"/>
      <c r="H345" s="16"/>
      <c r="I345" s="16"/>
      <c r="J345" s="16"/>
      <c r="K345" s="5"/>
      <c r="L345" s="5"/>
      <c r="M345" s="28"/>
      <c r="N345" s="28"/>
      <c r="O345" s="28"/>
      <c r="P345" s="48"/>
      <c r="Q345" s="48"/>
    </row>
    <row r="346" spans="1:17" ht="18" x14ac:dyDescent="0.25">
      <c r="A346" s="5"/>
      <c r="B346" s="12">
        <f t="shared" si="52"/>
        <v>46387</v>
      </c>
      <c r="C346" s="25"/>
      <c r="D346" s="25"/>
      <c r="E346" s="25"/>
      <c r="F346" s="25"/>
      <c r="G346" s="16"/>
      <c r="H346" s="16"/>
      <c r="I346" s="16"/>
      <c r="J346" s="16"/>
      <c r="K346" s="5"/>
      <c r="L346" s="5"/>
      <c r="M346" s="28"/>
      <c r="N346" s="28"/>
      <c r="O346" s="28"/>
      <c r="P346" s="48"/>
      <c r="Q346" s="48"/>
    </row>
    <row r="347" spans="1:17" ht="18" x14ac:dyDescent="0.25">
      <c r="A347" s="5"/>
      <c r="B347" s="12">
        <f t="shared" si="52"/>
        <v>46394</v>
      </c>
      <c r="C347" s="25"/>
      <c r="D347" s="25"/>
      <c r="E347" s="25"/>
      <c r="F347" s="25"/>
      <c r="G347" s="16"/>
      <c r="H347" s="16"/>
      <c r="I347" s="16"/>
      <c r="J347" s="16"/>
      <c r="K347" s="5"/>
      <c r="L347" s="5"/>
      <c r="M347" s="28"/>
      <c r="N347" s="28"/>
      <c r="O347" s="28"/>
      <c r="P347" s="48"/>
      <c r="Q347" s="48"/>
    </row>
    <row r="348" spans="1:17" ht="18" x14ac:dyDescent="0.25">
      <c r="A348" s="5"/>
      <c r="B348" s="12">
        <f t="shared" si="52"/>
        <v>46401</v>
      </c>
      <c r="C348" s="25"/>
      <c r="D348" s="25"/>
      <c r="E348" s="25"/>
      <c r="F348" s="25"/>
      <c r="G348" s="16"/>
      <c r="H348" s="16"/>
      <c r="I348" s="16"/>
      <c r="J348" s="16"/>
      <c r="K348" s="5"/>
      <c r="L348" s="5"/>
      <c r="M348" s="28"/>
      <c r="N348" s="28"/>
      <c r="O348" s="28"/>
      <c r="P348" s="48"/>
      <c r="Q348" s="48"/>
    </row>
    <row r="349" spans="1:17" ht="18" x14ac:dyDescent="0.25">
      <c r="A349" s="5"/>
      <c r="B349" s="12">
        <f>SUM(B348+7)</f>
        <v>46408</v>
      </c>
      <c r="C349" s="25"/>
      <c r="D349" s="25"/>
      <c r="E349" s="25"/>
      <c r="F349" s="25"/>
      <c r="G349" s="16"/>
      <c r="H349" s="16"/>
      <c r="I349" s="16"/>
      <c r="J349" s="16"/>
      <c r="K349" s="5"/>
      <c r="L349" s="5"/>
      <c r="M349" s="28"/>
      <c r="N349" s="28"/>
      <c r="O349" s="28"/>
      <c r="P349" s="48"/>
      <c r="Q349" s="48"/>
    </row>
    <row r="350" spans="1:17" ht="18" x14ac:dyDescent="0.25">
      <c r="A350" s="5"/>
      <c r="B350" s="12">
        <f>SUM(B349+7)</f>
        <v>46415</v>
      </c>
      <c r="C350" s="25"/>
      <c r="D350" s="25"/>
      <c r="E350" s="25"/>
      <c r="F350" s="25"/>
      <c r="G350" s="16"/>
      <c r="H350" s="16"/>
      <c r="I350" s="16"/>
      <c r="J350" s="16"/>
      <c r="K350" s="5"/>
      <c r="L350" s="5"/>
      <c r="M350" s="28"/>
      <c r="N350" s="28"/>
      <c r="O350" s="28"/>
      <c r="P350" s="48"/>
      <c r="Q350" s="48"/>
    </row>
    <row r="351" spans="1:17" ht="18" x14ac:dyDescent="0.25">
      <c r="A351" s="5"/>
      <c r="B351" s="12"/>
      <c r="C351" s="25"/>
      <c r="D351" s="25"/>
      <c r="E351" s="25"/>
      <c r="F351" s="25"/>
      <c r="G351" s="16"/>
      <c r="H351" s="16"/>
      <c r="I351" s="16"/>
      <c r="J351" s="16"/>
      <c r="K351" s="5"/>
      <c r="L351" s="5"/>
      <c r="M351" s="28"/>
      <c r="N351" s="28"/>
      <c r="O351" s="28"/>
      <c r="P351" s="48"/>
      <c r="Q351" s="48"/>
    </row>
    <row r="352" spans="1:17" ht="18" x14ac:dyDescent="0.25">
      <c r="A352" s="5"/>
      <c r="B352" s="12"/>
      <c r="C352" s="25"/>
      <c r="D352" s="25"/>
      <c r="E352" s="25"/>
      <c r="F352" s="25"/>
      <c r="G352" s="16"/>
      <c r="H352" s="16"/>
      <c r="I352" s="16"/>
      <c r="J352" s="16"/>
      <c r="K352" s="5"/>
      <c r="L352" s="5"/>
      <c r="M352" s="28"/>
      <c r="N352" s="28"/>
      <c r="O352" s="28"/>
      <c r="P352" s="48"/>
      <c r="Q352" s="48"/>
    </row>
    <row r="353" spans="1:17" ht="18" x14ac:dyDescent="0.25">
      <c r="A353" s="5"/>
      <c r="B353" s="12"/>
      <c r="C353" s="25"/>
      <c r="D353" s="25"/>
      <c r="E353" s="25"/>
      <c r="F353" s="25"/>
      <c r="G353" s="16"/>
      <c r="H353" s="16"/>
      <c r="I353" s="16"/>
      <c r="J353" s="16"/>
      <c r="K353" s="5"/>
      <c r="L353" s="5"/>
      <c r="M353" s="28"/>
      <c r="N353" s="28"/>
      <c r="O353" s="28"/>
      <c r="P353" s="48"/>
      <c r="Q353" s="48"/>
    </row>
    <row r="354" spans="1:17" ht="18" x14ac:dyDescent="0.25">
      <c r="A354" s="5"/>
      <c r="B354" s="12"/>
      <c r="C354" s="25"/>
      <c r="D354" s="25"/>
      <c r="E354" s="25"/>
      <c r="F354" s="25"/>
      <c r="G354" s="16"/>
      <c r="H354" s="16"/>
      <c r="I354" s="16"/>
      <c r="J354" s="16"/>
      <c r="K354" s="5"/>
      <c r="L354" s="5"/>
      <c r="M354" s="28"/>
      <c r="N354" s="28"/>
      <c r="O354" s="28"/>
      <c r="P354" s="48"/>
      <c r="Q354" s="48"/>
    </row>
    <row r="355" spans="1:17" ht="18" x14ac:dyDescent="0.25">
      <c r="A355" s="5"/>
      <c r="B355" s="12"/>
      <c r="C355" s="25"/>
      <c r="D355" s="25"/>
      <c r="E355" s="25"/>
      <c r="F355" s="25"/>
      <c r="G355" s="16"/>
      <c r="H355" s="16"/>
      <c r="I355" s="16"/>
      <c r="J355" s="16"/>
      <c r="K355" s="5"/>
      <c r="L355" s="5"/>
      <c r="M355" s="28"/>
      <c r="N355" s="28"/>
      <c r="O355" s="28"/>
      <c r="P355" s="48"/>
      <c r="Q355" s="48"/>
    </row>
    <row r="356" spans="1:17" ht="18" x14ac:dyDescent="0.25">
      <c r="A356" s="5"/>
      <c r="B356" s="15"/>
      <c r="C356" s="25"/>
      <c r="D356" s="25"/>
      <c r="E356" s="25"/>
      <c r="F356" s="25"/>
      <c r="G356" s="16"/>
      <c r="H356" s="16"/>
      <c r="I356" s="16"/>
      <c r="J356" s="16"/>
      <c r="K356" s="5"/>
      <c r="L356" s="5"/>
      <c r="M356" s="28"/>
      <c r="N356" s="28"/>
      <c r="O356" s="28"/>
      <c r="P356" s="48"/>
      <c r="Q356" s="48"/>
    </row>
    <row r="357" spans="1:17" ht="18" x14ac:dyDescent="0.25">
      <c r="A357" s="5"/>
      <c r="B357" s="15"/>
      <c r="C357" s="25"/>
      <c r="D357" s="25"/>
      <c r="E357" s="25"/>
      <c r="F357" s="25"/>
      <c r="G357" s="16"/>
      <c r="H357" s="16"/>
      <c r="I357" s="16"/>
      <c r="J357" s="16"/>
      <c r="K357" s="5"/>
      <c r="L357" s="5"/>
      <c r="M357" s="28"/>
      <c r="N357" s="28"/>
      <c r="O357" s="28"/>
      <c r="P357" s="48"/>
      <c r="Q357" s="48"/>
    </row>
    <row r="358" spans="1:17" ht="18" x14ac:dyDescent="0.25">
      <c r="A358" s="5"/>
      <c r="B358" s="8"/>
      <c r="C358" s="16"/>
      <c r="D358" s="16"/>
      <c r="E358" s="16"/>
      <c r="F358" s="16"/>
      <c r="G358" s="16"/>
      <c r="H358" s="16"/>
      <c r="I358" s="16"/>
      <c r="J358" s="16"/>
      <c r="K358" s="5"/>
      <c r="L358" s="5"/>
      <c r="M358" s="28"/>
      <c r="N358" s="28"/>
      <c r="O358" s="28"/>
      <c r="P358" s="48"/>
      <c r="Q358" s="48"/>
    </row>
    <row r="359" spans="1:17" ht="18.75" thickBot="1" x14ac:dyDescent="0.3">
      <c r="A359" s="5"/>
      <c r="B359" s="8"/>
      <c r="C359" s="16"/>
      <c r="D359" s="16"/>
      <c r="E359" s="16"/>
      <c r="F359" s="16"/>
      <c r="G359" s="16"/>
      <c r="H359" s="16"/>
      <c r="I359" s="16"/>
      <c r="J359" s="16"/>
      <c r="K359" s="5"/>
      <c r="L359" s="5"/>
      <c r="M359" s="28"/>
      <c r="N359" s="28"/>
      <c r="O359" s="28"/>
      <c r="P359" s="48"/>
      <c r="Q359" s="48"/>
    </row>
    <row r="360" spans="1:17" ht="18.75" thickTop="1" x14ac:dyDescent="0.25">
      <c r="A360" s="22"/>
      <c r="B360" s="22"/>
      <c r="C360" s="20"/>
      <c r="D360" s="20"/>
      <c r="E360" s="20">
        <f>COUNTA(E331:E357)</f>
        <v>2</v>
      </c>
      <c r="F360" s="20">
        <f>COUNTA(F331:F357)</f>
        <v>4</v>
      </c>
      <c r="G360" s="20"/>
      <c r="H360" s="20"/>
      <c r="I360" s="20"/>
      <c r="J360" s="20"/>
      <c r="K360" s="5"/>
      <c r="P360" s="54"/>
      <c r="Q360" s="54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0"/>
  <sheetViews>
    <sheetView workbookViewId="0"/>
  </sheetViews>
  <sheetFormatPr defaultRowHeight="15" x14ac:dyDescent="0.25"/>
  <cols>
    <col min="1" max="1" width="27.140625" bestFit="1" customWidth="1"/>
    <col min="2" max="2" width="15.85546875" bestFit="1" customWidth="1"/>
    <col min="3" max="10" width="16.5703125" customWidth="1"/>
    <col min="11" max="12" width="21" customWidth="1"/>
    <col min="13" max="14" width="15" customWidth="1"/>
    <col min="15" max="17" width="18.5703125" customWidth="1"/>
  </cols>
  <sheetData>
    <row r="1" spans="1:17" ht="54.75" thickBot="1" x14ac:dyDescent="0.3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3" t="s">
        <v>7</v>
      </c>
      <c r="I1" s="3" t="s">
        <v>4</v>
      </c>
      <c r="J1" s="3" t="s">
        <v>5</v>
      </c>
      <c r="K1" s="4" t="s">
        <v>8</v>
      </c>
      <c r="L1" s="4" t="s">
        <v>9</v>
      </c>
      <c r="M1" s="45" t="s">
        <v>10</v>
      </c>
      <c r="N1" s="45" t="s">
        <v>11</v>
      </c>
      <c r="O1" s="45" t="s">
        <v>12</v>
      </c>
      <c r="P1" s="45" t="s">
        <v>13</v>
      </c>
      <c r="Q1" s="45" t="s">
        <v>14</v>
      </c>
    </row>
    <row r="2" spans="1:17" ht="18" x14ac:dyDescent="0.25">
      <c r="A2" s="5" t="s">
        <v>66</v>
      </c>
      <c r="B2" s="6"/>
      <c r="C2" s="7"/>
      <c r="D2" s="7"/>
      <c r="E2" s="7"/>
      <c r="F2" s="7"/>
      <c r="G2" s="7"/>
      <c r="H2" s="7"/>
      <c r="I2" s="7"/>
      <c r="J2" s="7"/>
      <c r="K2" s="8"/>
      <c r="L2" s="8"/>
      <c r="M2" s="46"/>
      <c r="N2" s="46"/>
      <c r="O2" s="47"/>
      <c r="P2" s="46"/>
      <c r="Q2" s="48"/>
    </row>
    <row r="3" spans="1:17" ht="18" x14ac:dyDescent="0.25">
      <c r="A3" s="8"/>
      <c r="B3" s="9" t="s">
        <v>16</v>
      </c>
      <c r="C3" s="55">
        <f>SUM(D3/9.47)</f>
        <v>52.903907074973596</v>
      </c>
      <c r="D3" s="10">
        <v>501</v>
      </c>
      <c r="E3" s="10"/>
      <c r="F3" s="10"/>
      <c r="G3" s="10"/>
      <c r="H3" s="10"/>
      <c r="I3" s="10"/>
      <c r="J3" s="10"/>
      <c r="K3" s="56">
        <f>C3</f>
        <v>52.903907074973596</v>
      </c>
      <c r="L3" s="11">
        <v>501</v>
      </c>
      <c r="M3" s="49">
        <f>SUM(D3/C3)</f>
        <v>9.4700000000000006</v>
      </c>
      <c r="N3" s="46" t="e">
        <f>SUM(H3/G3)</f>
        <v>#DIV/0!</v>
      </c>
      <c r="O3" s="49">
        <f>SUM(L3/K3)</f>
        <v>9.4700000000000006</v>
      </c>
      <c r="P3" s="49">
        <f>SUM((D3+H3)/(C3+G3))</f>
        <v>9.4700000000000006</v>
      </c>
      <c r="Q3" s="50">
        <f>SUM(L3/K3)</f>
        <v>9.4700000000000006</v>
      </c>
    </row>
    <row r="4" spans="1:17" ht="18" x14ac:dyDescent="0.25">
      <c r="A4" s="8"/>
      <c r="B4" s="12">
        <v>46282</v>
      </c>
      <c r="C4" s="13">
        <v>36</v>
      </c>
      <c r="D4" s="13">
        <v>481</v>
      </c>
      <c r="E4" s="13"/>
      <c r="F4" s="13" t="s">
        <v>17</v>
      </c>
      <c r="G4" s="13">
        <v>32</v>
      </c>
      <c r="H4" s="13">
        <v>301</v>
      </c>
      <c r="I4" s="13" t="s">
        <v>17</v>
      </c>
      <c r="J4" s="13"/>
      <c r="K4" s="11">
        <f>SUM(C4+G4)</f>
        <v>68</v>
      </c>
      <c r="L4" s="11">
        <f>SUM(D4+H4)</f>
        <v>782</v>
      </c>
      <c r="M4" s="49">
        <f>SUM(D4/C4)</f>
        <v>13.361111111111111</v>
      </c>
      <c r="N4" s="49">
        <f>SUM(H4/G4)</f>
        <v>9.40625</v>
      </c>
      <c r="O4" s="49">
        <f>SUM(L4/K4)</f>
        <v>11.5</v>
      </c>
      <c r="P4" s="49">
        <f>SUM((D4+H4)/(C4+G4))</f>
        <v>11.5</v>
      </c>
      <c r="Q4" s="50">
        <f>SUM((L3+L4)/(K3+K4))</f>
        <v>10.611733160983789</v>
      </c>
    </row>
    <row r="5" spans="1:17" ht="18" x14ac:dyDescent="0.25">
      <c r="A5" s="8"/>
      <c r="B5" s="12">
        <f>SUM(B4+7)</f>
        <v>46289</v>
      </c>
      <c r="C5" s="13">
        <v>46</v>
      </c>
      <c r="D5" s="13">
        <v>541</v>
      </c>
      <c r="E5" s="13" t="s">
        <v>17</v>
      </c>
      <c r="F5" s="13"/>
      <c r="G5" s="13">
        <v>24</v>
      </c>
      <c r="H5" s="13">
        <v>201</v>
      </c>
      <c r="I5" s="13"/>
      <c r="J5" s="13" t="s">
        <v>17</v>
      </c>
      <c r="K5" s="11">
        <f t="shared" ref="K5:L30" si="0">SUM(C5+G5)</f>
        <v>70</v>
      </c>
      <c r="L5" s="11">
        <f t="shared" si="0"/>
        <v>742</v>
      </c>
      <c r="M5" s="51">
        <f t="shared" ref="M5:M30" si="1">SUM(D5/C5)</f>
        <v>11.760869565217391</v>
      </c>
      <c r="N5" s="51">
        <f>SUM(H5/G5)</f>
        <v>8.375</v>
      </c>
      <c r="O5" s="51">
        <f t="shared" ref="O5:O30" si="2">SUM(L5/K5)</f>
        <v>10.6</v>
      </c>
      <c r="P5" s="49">
        <f>SUM((D4+D5+H4+H5)/(C4+C5+G4+G5))</f>
        <v>11.043478260869565</v>
      </c>
      <c r="Q5" s="50">
        <f>SUM((L3+L4+L5)/(K3+K4+K5))</f>
        <v>10.60743088513491</v>
      </c>
    </row>
    <row r="6" spans="1:17" ht="18" x14ac:dyDescent="0.25">
      <c r="A6" s="8"/>
      <c r="B6" s="12">
        <f t="shared" ref="B6:B21" si="3">SUM(B5+7)</f>
        <v>46296</v>
      </c>
      <c r="C6" s="13">
        <v>54</v>
      </c>
      <c r="D6" s="13">
        <v>523</v>
      </c>
      <c r="E6" s="13"/>
      <c r="F6" s="13" t="s">
        <v>17</v>
      </c>
      <c r="G6" s="13">
        <v>60</v>
      </c>
      <c r="H6" s="13">
        <v>347</v>
      </c>
      <c r="I6" s="13"/>
      <c r="J6" s="13" t="s">
        <v>17</v>
      </c>
      <c r="K6" s="11">
        <f t="shared" si="0"/>
        <v>114</v>
      </c>
      <c r="L6" s="11">
        <f t="shared" si="0"/>
        <v>870</v>
      </c>
      <c r="M6" s="51">
        <f t="shared" si="1"/>
        <v>9.6851851851851851</v>
      </c>
      <c r="N6" s="51">
        <f t="shared" ref="N6:N30" si="4">SUM(H6/G6)</f>
        <v>5.7833333333333332</v>
      </c>
      <c r="O6" s="51">
        <f t="shared" si="2"/>
        <v>7.6315789473684212</v>
      </c>
      <c r="P6" s="49">
        <f>SUM((D4+D5+D6+H4+H5+H6)/(C4+C5+C6+G4+G5+G6))</f>
        <v>9.5</v>
      </c>
      <c r="Q6" s="50">
        <f>SUM((L3+L4+L5+L6)/(K3+K4+K5+K6))</f>
        <v>9.4947946970326651</v>
      </c>
    </row>
    <row r="7" spans="1:17" ht="18" x14ac:dyDescent="0.25">
      <c r="A7" s="8"/>
      <c r="B7" s="12">
        <f t="shared" si="3"/>
        <v>46303</v>
      </c>
      <c r="C7" s="13">
        <v>62</v>
      </c>
      <c r="D7" s="13">
        <v>501</v>
      </c>
      <c r="E7" s="13" t="s">
        <v>17</v>
      </c>
      <c r="F7" s="13"/>
      <c r="G7" s="13">
        <v>21</v>
      </c>
      <c r="H7" s="13">
        <v>301</v>
      </c>
      <c r="I7" s="13" t="s">
        <v>17</v>
      </c>
      <c r="J7" s="13"/>
      <c r="K7" s="11">
        <f t="shared" si="0"/>
        <v>83</v>
      </c>
      <c r="L7" s="11">
        <f t="shared" si="0"/>
        <v>802</v>
      </c>
      <c r="M7" s="51">
        <f t="shared" si="1"/>
        <v>8.0806451612903221</v>
      </c>
      <c r="N7" s="51">
        <f t="shared" si="4"/>
        <v>14.333333333333334</v>
      </c>
      <c r="O7" s="51">
        <f t="shared" si="2"/>
        <v>9.6626506024096379</v>
      </c>
      <c r="P7" s="49">
        <f>SUM((D4+D5+D6+D7+H4+H5+H6+H7)/(C4+C5+C6+C7+G4+G5+G6+G7))</f>
        <v>9.5402985074626869</v>
      </c>
      <c r="Q7" s="50">
        <f>SUM((L3+L4+L5+L6+L7)/(K3+K4+K5+K6+K7))</f>
        <v>9.5307109120853681</v>
      </c>
    </row>
    <row r="8" spans="1:17" ht="18" x14ac:dyDescent="0.25">
      <c r="A8" s="8"/>
      <c r="B8" s="12">
        <f t="shared" si="3"/>
        <v>46310</v>
      </c>
      <c r="C8" s="13"/>
      <c r="D8" s="13"/>
      <c r="E8" s="13"/>
      <c r="F8" s="13"/>
      <c r="G8" s="13">
        <v>48</v>
      </c>
      <c r="H8" s="13">
        <v>285</v>
      </c>
      <c r="I8" s="13"/>
      <c r="J8" s="13" t="s">
        <v>17</v>
      </c>
      <c r="K8" s="11">
        <f t="shared" si="0"/>
        <v>48</v>
      </c>
      <c r="L8" s="11">
        <f t="shared" si="0"/>
        <v>285</v>
      </c>
      <c r="M8" s="51" t="e">
        <f t="shared" si="1"/>
        <v>#DIV/0!</v>
      </c>
      <c r="N8" s="51">
        <f t="shared" si="4"/>
        <v>5.9375</v>
      </c>
      <c r="O8" s="51">
        <f t="shared" si="2"/>
        <v>5.9375</v>
      </c>
      <c r="P8" s="49">
        <f>SUM((D4+D5+D6+D7+D8+H4+H5+H6+H7+H8)/(C4+C5+C6+C7+C8+G4+G5+G6+G7+G8))</f>
        <v>9.0887728459530024</v>
      </c>
      <c r="Q8" s="50">
        <f>SUM((L3+L4+L5+L6+L7+L8)/(K3+K4+K5+K6+K7+K8))</f>
        <v>9.1350408550366886</v>
      </c>
    </row>
    <row r="9" spans="1:17" ht="18" x14ac:dyDescent="0.25">
      <c r="A9" s="8"/>
      <c r="B9" s="12">
        <f t="shared" si="3"/>
        <v>46317</v>
      </c>
      <c r="C9" s="13">
        <v>44</v>
      </c>
      <c r="D9" s="13">
        <v>541</v>
      </c>
      <c r="E9" s="13" t="s">
        <v>17</v>
      </c>
      <c r="F9" s="13"/>
      <c r="G9" s="13">
        <v>30</v>
      </c>
      <c r="H9" s="13">
        <v>273</v>
      </c>
      <c r="I9" s="13"/>
      <c r="J9" s="13" t="s">
        <v>17</v>
      </c>
      <c r="K9" s="11">
        <f t="shared" si="0"/>
        <v>74</v>
      </c>
      <c r="L9" s="11">
        <f t="shared" si="0"/>
        <v>814</v>
      </c>
      <c r="M9" s="51">
        <f t="shared" si="1"/>
        <v>12.295454545454545</v>
      </c>
      <c r="N9" s="51">
        <f t="shared" si="4"/>
        <v>9.1</v>
      </c>
      <c r="O9" s="51">
        <f t="shared" si="2"/>
        <v>11</v>
      </c>
      <c r="P9" s="49">
        <f>SUM((D4+D5+D6+D7+D8+D9+H4+H5+H6+H7+H8+H9)/(C4+C5+C6+C7+C8+C9+G4+G5+G6+G7+G8+G9))</f>
        <v>9.3982494529540475</v>
      </c>
      <c r="Q9" s="50">
        <f>SUM((L3+L4+L5+L6+L7+L8+L9)/(K3+K4+K5+K6+K7+K8+K9))</f>
        <v>9.4056937659330799</v>
      </c>
    </row>
    <row r="10" spans="1:17" ht="18" x14ac:dyDescent="0.25">
      <c r="A10" s="8"/>
      <c r="B10" s="12">
        <f t="shared" si="3"/>
        <v>46324</v>
      </c>
      <c r="C10" s="13"/>
      <c r="D10" s="13"/>
      <c r="E10" s="13"/>
      <c r="F10" s="13"/>
      <c r="G10" s="13"/>
      <c r="H10" s="13"/>
      <c r="I10" s="13"/>
      <c r="J10" s="13"/>
      <c r="K10" s="11">
        <f t="shared" si="0"/>
        <v>0</v>
      </c>
      <c r="L10" s="11">
        <f t="shared" si="0"/>
        <v>0</v>
      </c>
      <c r="M10" s="51" t="e">
        <f t="shared" si="1"/>
        <v>#DIV/0!</v>
      </c>
      <c r="N10" s="51" t="e">
        <f t="shared" si="4"/>
        <v>#DIV/0!</v>
      </c>
      <c r="O10" s="51" t="e">
        <f t="shared" si="2"/>
        <v>#DIV/0!</v>
      </c>
      <c r="P10" s="49">
        <f>SUM((D4+D5+D6+D7+D8+D9+D10+H4+H5+H6+H7+H8+H9+H10)/(C4+C5+C6+C7+C8+C9+C10+G4+G5+G6+G7+G8+G9+G10))</f>
        <v>9.3982494529540475</v>
      </c>
      <c r="Q10" s="50">
        <f>SUM((L3+L4+L5+L6+L7+L8+L9+L10)/(K3+K4+K5+K6+K7+K8+K9+K10))</f>
        <v>9.4056937659330799</v>
      </c>
    </row>
    <row r="11" spans="1:17" ht="18" x14ac:dyDescent="0.25">
      <c r="A11" s="8"/>
      <c r="B11" s="12">
        <f t="shared" si="3"/>
        <v>46331</v>
      </c>
      <c r="C11" s="13"/>
      <c r="D11" s="13"/>
      <c r="E11" s="13"/>
      <c r="F11" s="13"/>
      <c r="G11" s="13"/>
      <c r="H11" s="13"/>
      <c r="I11" s="13"/>
      <c r="J11" s="13"/>
      <c r="K11" s="11">
        <f t="shared" si="0"/>
        <v>0</v>
      </c>
      <c r="L11" s="11">
        <f t="shared" si="0"/>
        <v>0</v>
      </c>
      <c r="M11" s="51" t="e">
        <f t="shared" si="1"/>
        <v>#DIV/0!</v>
      </c>
      <c r="N11" s="51" t="e">
        <f t="shared" si="4"/>
        <v>#DIV/0!</v>
      </c>
      <c r="O11" s="51" t="e">
        <f t="shared" si="2"/>
        <v>#DIV/0!</v>
      </c>
      <c r="P11" s="49">
        <f>SUM((D4+D5+D6+D7+D8+D9+D10+D11+H4+H5+H6+H7+H8+H9+H10+H11)/(C4+C5+C6+C7+C8+C9+C10+C11+G4+G5+G6+G7+G8+G9+G10+G11))</f>
        <v>9.3982494529540475</v>
      </c>
      <c r="Q11" s="50">
        <f>SUM((L3+L4+L5+L6+L7+L8+L9+L10+L11)/(K3+K4+K5+K6+K7+K8+K9+K10+K11))</f>
        <v>9.4056937659330799</v>
      </c>
    </row>
    <row r="12" spans="1:17" ht="18" x14ac:dyDescent="0.25">
      <c r="A12" s="8"/>
      <c r="B12" s="12">
        <f t="shared" si="3"/>
        <v>46338</v>
      </c>
      <c r="C12" s="13"/>
      <c r="D12" s="13"/>
      <c r="E12" s="13"/>
      <c r="F12" s="13"/>
      <c r="G12" s="13"/>
      <c r="H12" s="13"/>
      <c r="I12" s="13"/>
      <c r="J12" s="13"/>
      <c r="K12" s="11">
        <f t="shared" si="0"/>
        <v>0</v>
      </c>
      <c r="L12" s="11">
        <f t="shared" si="0"/>
        <v>0</v>
      </c>
      <c r="M12" s="51" t="e">
        <f t="shared" si="1"/>
        <v>#DIV/0!</v>
      </c>
      <c r="N12" s="51" t="e">
        <f t="shared" si="4"/>
        <v>#DIV/0!</v>
      </c>
      <c r="O12" s="51" t="e">
        <f t="shared" si="2"/>
        <v>#DIV/0!</v>
      </c>
      <c r="P12" s="49">
        <f>SUM((D4+D5+D6+D7+D8+D9+D10+D11+D12+H4+H5+H6+H7+H8+H9+H10+H11+H12)/(C4+C5+C6+C7+C8+C9+C10+C11+C12+G4+G5+G6+G7+G8+G9+G10+G11+G12))</f>
        <v>9.3982494529540475</v>
      </c>
      <c r="Q12" s="50">
        <f>SUM((L3+L4+L5+L6+L7+L8+L9+L10+L11+L12)/(K3+K4+K5+K6+K7+K8+K9+K10+K11+K12))</f>
        <v>9.4056937659330799</v>
      </c>
    </row>
    <row r="13" spans="1:17" ht="18" x14ac:dyDescent="0.25">
      <c r="A13" s="8"/>
      <c r="B13" s="12">
        <f t="shared" si="3"/>
        <v>46345</v>
      </c>
      <c r="C13" s="13"/>
      <c r="D13" s="13"/>
      <c r="E13" s="13"/>
      <c r="F13" s="13"/>
      <c r="G13" s="13"/>
      <c r="H13" s="13"/>
      <c r="I13" s="13"/>
      <c r="J13" s="13"/>
      <c r="K13" s="11">
        <f t="shared" si="0"/>
        <v>0</v>
      </c>
      <c r="L13" s="11">
        <f t="shared" si="0"/>
        <v>0</v>
      </c>
      <c r="M13" s="51" t="e">
        <f t="shared" si="1"/>
        <v>#DIV/0!</v>
      </c>
      <c r="N13" s="51" t="e">
        <f t="shared" si="4"/>
        <v>#DIV/0!</v>
      </c>
      <c r="O13" s="51" t="e">
        <f t="shared" si="2"/>
        <v>#DIV/0!</v>
      </c>
      <c r="P13" s="49">
        <f>SUM((D4+D5+D6+D7+D8+D9+D10+D11+D12+D13+H4+H5+H6+H7+H8+H9+H10+H11+H12+H13)/(C4+C5+C6+C7+C8+C9+C10+C11+C12+C13+G4+G5+G6+G7+G8+G9+G10+G11+G12+G13))</f>
        <v>9.3982494529540475</v>
      </c>
      <c r="Q13" s="50">
        <f>SUM((L3+L4+L5+L6+L7+L8+L9+L10+L11+L12+L13)/(K3+K4+K5+K6+K7+K8+K9+K10+K11+K12+K13))</f>
        <v>9.4056937659330799</v>
      </c>
    </row>
    <row r="14" spans="1:17" ht="18" x14ac:dyDescent="0.25">
      <c r="A14" s="8"/>
      <c r="B14" s="12">
        <f t="shared" si="3"/>
        <v>46352</v>
      </c>
      <c r="C14" s="13"/>
      <c r="D14" s="13"/>
      <c r="E14" s="13"/>
      <c r="F14" s="13"/>
      <c r="G14" s="13"/>
      <c r="H14" s="13"/>
      <c r="I14" s="13"/>
      <c r="J14" s="13"/>
      <c r="K14" s="11">
        <f t="shared" si="0"/>
        <v>0</v>
      </c>
      <c r="L14" s="11">
        <f t="shared" si="0"/>
        <v>0</v>
      </c>
      <c r="M14" s="51" t="e">
        <f t="shared" si="1"/>
        <v>#DIV/0!</v>
      </c>
      <c r="N14" s="51" t="e">
        <f t="shared" si="4"/>
        <v>#DIV/0!</v>
      </c>
      <c r="O14" s="51" t="e">
        <f t="shared" si="2"/>
        <v>#DIV/0!</v>
      </c>
      <c r="P14" s="49">
        <f>SUM((D4+D5+D6+D7+D8+D9+D10+D11+D12+D13+D14+H4+H5+H6+H7+H8+H9+H10+H11+H12+H13+H14)/(C4+C5+C6+C7+C8+C9+C10+C11+C12+C13+C14+G4+G5+G6+G7+G8+G9+G10+G11+G12+G13+G14))</f>
        <v>9.3982494529540475</v>
      </c>
      <c r="Q14" s="50">
        <f>SUM((L3+L4+L5+L6+L7+L8+L9+L10+L11+L12+L13+L14)/(K3+K4+K5+K6+K7+K8+K9+K10+K11+K12+K13+K14))</f>
        <v>9.4056937659330799</v>
      </c>
    </row>
    <row r="15" spans="1:17" ht="18" x14ac:dyDescent="0.25">
      <c r="A15" s="8"/>
      <c r="B15" s="12">
        <f t="shared" si="3"/>
        <v>46359</v>
      </c>
      <c r="C15" s="13"/>
      <c r="D15" s="13"/>
      <c r="E15" s="13"/>
      <c r="F15" s="13"/>
      <c r="G15" s="13"/>
      <c r="H15" s="13"/>
      <c r="I15" s="13"/>
      <c r="J15" s="13"/>
      <c r="K15" s="11">
        <f t="shared" si="0"/>
        <v>0</v>
      </c>
      <c r="L15" s="11">
        <f t="shared" si="0"/>
        <v>0</v>
      </c>
      <c r="M15" s="51" t="e">
        <f t="shared" si="1"/>
        <v>#DIV/0!</v>
      </c>
      <c r="N15" s="51" t="e">
        <f t="shared" si="4"/>
        <v>#DIV/0!</v>
      </c>
      <c r="O15" s="51" t="e">
        <f t="shared" si="2"/>
        <v>#DIV/0!</v>
      </c>
      <c r="P15" s="49">
        <f>SUM((D4+D5+D6+D7+D8+D9+D10+D11+D12+D13+D14+D15+H4+H5+H6+H7+H8+H9+H10+H11+H12+H13+H14+H15)/(C4+C5+C6+C7+C8+C9+C10+C11+C12+C13+C14+C15+G4+G5+G6+G7+G8+G9+G10+G11+G12+G13+G14+G15))</f>
        <v>9.3982494529540475</v>
      </c>
      <c r="Q15" s="50">
        <f>SUM((L3+L4+L5+L6+L7+L8+L9+L10+L11+L12+L13+L14+L15)/(K3+K4+K5+K6+K7+K8+K9+K10+K11+K12+K13+K14+K15))</f>
        <v>9.4056937659330799</v>
      </c>
    </row>
    <row r="16" spans="1:17" ht="18" x14ac:dyDescent="0.25">
      <c r="A16" s="8"/>
      <c r="B16" s="12">
        <f t="shared" si="3"/>
        <v>46366</v>
      </c>
      <c r="C16" s="13"/>
      <c r="D16" s="13"/>
      <c r="E16" s="13"/>
      <c r="F16" s="13"/>
      <c r="G16" s="13"/>
      <c r="H16" s="13"/>
      <c r="I16" s="13"/>
      <c r="J16" s="13"/>
      <c r="K16" s="11">
        <f t="shared" si="0"/>
        <v>0</v>
      </c>
      <c r="L16" s="11">
        <f t="shared" si="0"/>
        <v>0</v>
      </c>
      <c r="M16" s="51" t="e">
        <f t="shared" si="1"/>
        <v>#DIV/0!</v>
      </c>
      <c r="N16" s="51" t="e">
        <f t="shared" si="4"/>
        <v>#DIV/0!</v>
      </c>
      <c r="O16" s="51" t="e">
        <f t="shared" si="2"/>
        <v>#DIV/0!</v>
      </c>
      <c r="P16" s="49">
        <f>SUM((D4+D5+D6+D7+D8+D9+D10+D11+D12+D13+D14+D15+D16+H4+H5+H6+H7+H8+H9+H10+H11+H12+H13+H14+H15+H16)/(C4+C5+C6+C7+C8+C9+C10+C11+C12+C13+C14+C15+C16+G4+G5+G6+G7+G8+G9+G10+G11+G12+G13+G14+G15+G16))</f>
        <v>9.3982494529540475</v>
      </c>
      <c r="Q16" s="50">
        <f>SUM((L3+L4+L5+L6+L7+L8+L9+L10+L11+L12+L13+L14+L15+L16)/(K3+K4+K5+K6+K7+K8+K9+K10+K11+K12+K13+K14+K15+K16))</f>
        <v>9.4056937659330799</v>
      </c>
    </row>
    <row r="17" spans="1:17" ht="18" x14ac:dyDescent="0.25">
      <c r="A17" s="8"/>
      <c r="B17" s="12">
        <f t="shared" si="3"/>
        <v>46373</v>
      </c>
      <c r="C17" s="13"/>
      <c r="D17" s="13"/>
      <c r="E17" s="13"/>
      <c r="F17" s="13"/>
      <c r="G17" s="13"/>
      <c r="H17" s="13"/>
      <c r="I17" s="13"/>
      <c r="J17" s="13"/>
      <c r="K17" s="11">
        <f t="shared" si="0"/>
        <v>0</v>
      </c>
      <c r="L17" s="11">
        <f t="shared" si="0"/>
        <v>0</v>
      </c>
      <c r="M17" s="51" t="e">
        <f t="shared" si="1"/>
        <v>#DIV/0!</v>
      </c>
      <c r="N17" s="51" t="e">
        <f t="shared" si="4"/>
        <v>#DIV/0!</v>
      </c>
      <c r="O17" s="51" t="e">
        <f t="shared" si="2"/>
        <v>#DIV/0!</v>
      </c>
      <c r="P17" s="49">
        <f>SUM((D4+D5+D6+D7+D8+D9+D10+D11+D12+D13+D14+D15+D16+D17+H4+H5+H6+H7+H8+H9+H10+H11+H12+H13+H14+H15+H16+H17)/(C4+C5+C6+C7+C8+C9+C10+C11+C12+C13+C14+C15+C16+C17+G4+G5+G6+G7+G8+G9+G10+G11+G12+G13+G14+G15+G16+G17))</f>
        <v>9.3982494529540475</v>
      </c>
      <c r="Q17" s="50">
        <f>SUM((L3+L4+L5+L6+L7+L8+L9+L10+L11+L12+L13+L14+L15+L16+L17)/(K3+K4+K5+K6+K7+K8+K9+K10+K11+K12+K13+K14+K15+K16+K17))</f>
        <v>9.4056937659330799</v>
      </c>
    </row>
    <row r="18" spans="1:17" ht="18" x14ac:dyDescent="0.25">
      <c r="A18" s="8"/>
      <c r="B18" s="12">
        <f t="shared" si="3"/>
        <v>46380</v>
      </c>
      <c r="C18" s="13"/>
      <c r="D18" s="13"/>
      <c r="E18" s="13"/>
      <c r="F18" s="13"/>
      <c r="G18" s="13"/>
      <c r="H18" s="13"/>
      <c r="I18" s="13"/>
      <c r="J18" s="13"/>
      <c r="K18" s="11">
        <f t="shared" si="0"/>
        <v>0</v>
      </c>
      <c r="L18" s="11">
        <f t="shared" si="0"/>
        <v>0</v>
      </c>
      <c r="M18" s="51" t="e">
        <f t="shared" si="1"/>
        <v>#DIV/0!</v>
      </c>
      <c r="N18" s="51" t="e">
        <f t="shared" si="4"/>
        <v>#DIV/0!</v>
      </c>
      <c r="O18" s="51" t="e">
        <f t="shared" si="2"/>
        <v>#DIV/0!</v>
      </c>
      <c r="P18" s="49">
        <f>SUM((D4+D5+D6+D7+D8+D9+D10+D11+D12+D13+D14+D15+D16+D17+D18+H4+H5+H6+H7+H8+H9+H10+H11+H12+H13+H14+H15+H16+H17+H18)/(C4+C5+C6+C7+C8+C9+C10+C11+C12+C13+C14+C15+C16+C17+C18+G4+G5+G6+G7+G8+G9+G10+G11+G12+G13+G14+G15+G16+G17+G18))</f>
        <v>9.3982494529540475</v>
      </c>
      <c r="Q18" s="50">
        <f>SUM((L3+L4+L5+L6+L7+L8+L9+L10+L11+L12+L13+L14+L15+L16+L17+L18)/(K3+K4+K5+K6+K7+K8+K9+K10+K11+K12+K13+K14+K15+K16+K17+K18))</f>
        <v>9.4056937659330799</v>
      </c>
    </row>
    <row r="19" spans="1:17" ht="18" x14ac:dyDescent="0.25">
      <c r="A19" s="8"/>
      <c r="B19" s="12">
        <f t="shared" si="3"/>
        <v>46387</v>
      </c>
      <c r="C19" s="13"/>
      <c r="D19" s="13"/>
      <c r="E19" s="13"/>
      <c r="F19" s="13"/>
      <c r="G19" s="13"/>
      <c r="H19" s="13"/>
      <c r="I19" s="13"/>
      <c r="J19" s="13"/>
      <c r="K19" s="11">
        <f t="shared" si="0"/>
        <v>0</v>
      </c>
      <c r="L19" s="11">
        <f t="shared" si="0"/>
        <v>0</v>
      </c>
      <c r="M19" s="51" t="e">
        <f t="shared" si="1"/>
        <v>#DIV/0!</v>
      </c>
      <c r="N19" s="51" t="e">
        <f t="shared" si="4"/>
        <v>#DIV/0!</v>
      </c>
      <c r="O19" s="51" t="e">
        <f t="shared" si="2"/>
        <v>#DIV/0!</v>
      </c>
      <c r="P19" s="49">
        <f>SUM((D4+D5+D6+D7+D8+D9+D10+D11+D12+D13+D14+D15+D16+D17+D18+D19+H4+H5+H6+H7+H8+H9+H10+H11+H12+H13+H14+H15+H16+H17+H18+H19)/(C4+C5+C6+C7+C8+C9+C10+C11+C12+C13+C14+C15+C16+C17+C18+C19+G4+G5+G6+G7+G8+G9+G10+G11+G12+G13+G14+G15+G16+G17+G18+G19))</f>
        <v>9.3982494529540475</v>
      </c>
      <c r="Q19" s="50">
        <f>SUM((L3+L4+L5+L6+L7+L8+L9+L10+L11+L12+L13+L14+L15+L16+L17+L18+L19)/(K3+K4+K5+K6+K7+K8+K9+K10+K11+K12+K13+K14+K15+K16+K17+K18+K19))</f>
        <v>9.4056937659330799</v>
      </c>
    </row>
    <row r="20" spans="1:17" ht="18" x14ac:dyDescent="0.25">
      <c r="A20" s="8"/>
      <c r="B20" s="12">
        <f t="shared" si="3"/>
        <v>46394</v>
      </c>
      <c r="C20" s="13"/>
      <c r="D20" s="13"/>
      <c r="E20" s="13"/>
      <c r="F20" s="13"/>
      <c r="G20" s="13"/>
      <c r="H20" s="13"/>
      <c r="I20" s="13"/>
      <c r="J20" s="13"/>
      <c r="K20" s="11">
        <f t="shared" si="0"/>
        <v>0</v>
      </c>
      <c r="L20" s="11">
        <f t="shared" si="0"/>
        <v>0</v>
      </c>
      <c r="M20" s="51" t="e">
        <f t="shared" si="1"/>
        <v>#DIV/0!</v>
      </c>
      <c r="N20" s="51" t="e">
        <f t="shared" si="4"/>
        <v>#DIV/0!</v>
      </c>
      <c r="O20" s="51" t="e">
        <f t="shared" si="2"/>
        <v>#DIV/0!</v>
      </c>
      <c r="P20" s="49">
        <f>SUM((D4+D5+D6+D7+D8+D9+D10+D11+D12+D13+D14+D15+D16+D17+D18+D19+D20+H4+H5+H6+H7+H8+H9+H10+H11+H12+H13+H14+H15+H16+H17+H18+H19+H20)/(C4+C5+C6+C7+C8+C9+C10+C11+C12+C13+C14+C15+C16+C17+C18+C19+C20+G4+G5+G6+G7+G8+G9+G10+G11+G12+G13+G14+G15+G16+G17+G18+G19+G20))</f>
        <v>9.3982494529540475</v>
      </c>
      <c r="Q20" s="50">
        <f>SUM((L3+L4+L5+L6+L7+L8+L9+L10+L11+L12+L13+L14+L15+L16+L17+L18+L19+L20)/(K3+K4+K5+K6+K7+K8+K9+K10+K11+K12+K13+K14+K15+K16+K17+K18+K19+K20))</f>
        <v>9.4056937659330799</v>
      </c>
    </row>
    <row r="21" spans="1:17" ht="18" x14ac:dyDescent="0.25">
      <c r="A21" s="8"/>
      <c r="B21" s="12">
        <f t="shared" si="3"/>
        <v>46401</v>
      </c>
      <c r="C21" s="13"/>
      <c r="D21" s="13"/>
      <c r="E21" s="13"/>
      <c r="F21" s="13"/>
      <c r="G21" s="13"/>
      <c r="H21" s="13"/>
      <c r="I21" s="13"/>
      <c r="J21" s="13"/>
      <c r="K21" s="11">
        <f t="shared" si="0"/>
        <v>0</v>
      </c>
      <c r="L21" s="11">
        <f t="shared" si="0"/>
        <v>0</v>
      </c>
      <c r="M21" s="51" t="e">
        <f t="shared" si="1"/>
        <v>#DIV/0!</v>
      </c>
      <c r="N21" s="51" t="e">
        <f t="shared" si="4"/>
        <v>#DIV/0!</v>
      </c>
      <c r="O21" s="51" t="e">
        <f t="shared" si="2"/>
        <v>#DIV/0!</v>
      </c>
      <c r="P21" s="49">
        <f>SUM((D4+D5+D6+D7+D8+D9+D10+D11+D12+D13+D14+D15+D16+D17+D18+D19+D20+D21+H4+H5+H6+H7+H8+H9+H10+H11+H12+H13+H14+H15+H16+H17+H18+H19+H20+H21)/(C4+C5+C6+C7+C8+C9+C10+C11+C12+C13+C14+C15+C16+C17+C18+C19+C20+C21+G4+G5+G6+G7+G8+G9+G10+G11+G12+G13+G14+G15+G16+G17+G18+G19+G20+G21))</f>
        <v>9.3982494529540475</v>
      </c>
      <c r="Q21" s="50">
        <f>SUM((L3+L4+L5+L6+L7+L8+L9+L10+L11+L12+L13+L14+L15+L16+L17+L18+L19+L20+L21)/(K3+K4+K5+K6+K7+K8+K9+K10+K11+K12+K13+K14+K15+K16+K17+K18+K19+K20+K21))</f>
        <v>9.4056937659330799</v>
      </c>
    </row>
    <row r="22" spans="1:17" ht="18" x14ac:dyDescent="0.25">
      <c r="A22" s="8"/>
      <c r="B22" s="12">
        <f>SUM(B21+7)</f>
        <v>46408</v>
      </c>
      <c r="C22" s="13"/>
      <c r="D22" s="13"/>
      <c r="E22" s="13"/>
      <c r="F22" s="13"/>
      <c r="G22" s="13"/>
      <c r="H22" s="13"/>
      <c r="I22" s="13"/>
      <c r="J22" s="13"/>
      <c r="K22" s="11">
        <f t="shared" si="0"/>
        <v>0</v>
      </c>
      <c r="L22" s="11">
        <f t="shared" si="0"/>
        <v>0</v>
      </c>
      <c r="M22" s="51" t="e">
        <f t="shared" si="1"/>
        <v>#DIV/0!</v>
      </c>
      <c r="N22" s="51" t="e">
        <f t="shared" si="4"/>
        <v>#DIV/0!</v>
      </c>
      <c r="O22" s="51" t="e">
        <f t="shared" si="2"/>
        <v>#DIV/0!</v>
      </c>
      <c r="P22" s="49">
        <f>SUM((D4+D5+D6+D7+D8+D9+D10+D11+D12+D13+D14+D15+D16+D17+D18+D19+D20+D21+D22+H4+H5+H6+H7+H8+H9+H10+H11+H12+H13+H14+H15+H16+H17+H18+H19+H20+H21+H22)/(C4+C5+C6+C7+C8+C9+C10+C11+C12+C13+C14+C15+C16+C17+C18+C19+C20+C21+C22+G4+G5+G6+G7+G8+G9+G10+G11+G12+G13+G14+G15+G16+G17+G18+G19+G20+G21+G22))</f>
        <v>9.3982494529540475</v>
      </c>
      <c r="Q22" s="50">
        <f>SUM((L3+L4+L5+L6+L7+L8+L9+L10+L11+L12+L13+L14+L15+L16+L17+L18+L19+L20+L21+L22)/(K3+K4+K5+K6+K7+K8+K9+K10+K11+K12+K13+K14+K15+K16+K17+K18+K19+K20+K21+K22))</f>
        <v>9.4056937659330799</v>
      </c>
    </row>
    <row r="23" spans="1:17" ht="18" x14ac:dyDescent="0.25">
      <c r="A23" s="8"/>
      <c r="B23" s="12">
        <f>SUM(B22+7)</f>
        <v>46415</v>
      </c>
      <c r="C23" s="13"/>
      <c r="D23" s="13"/>
      <c r="E23" s="13"/>
      <c r="F23" s="13"/>
      <c r="G23" s="13"/>
      <c r="H23" s="13"/>
      <c r="I23" s="13"/>
      <c r="J23" s="13"/>
      <c r="K23" s="11">
        <f t="shared" si="0"/>
        <v>0</v>
      </c>
      <c r="L23" s="11">
        <f t="shared" si="0"/>
        <v>0</v>
      </c>
      <c r="M23" s="51" t="e">
        <f t="shared" si="1"/>
        <v>#DIV/0!</v>
      </c>
      <c r="N23" s="51" t="e">
        <f t="shared" si="4"/>
        <v>#DIV/0!</v>
      </c>
      <c r="O23" s="51" t="e">
        <f t="shared" si="2"/>
        <v>#DIV/0!</v>
      </c>
      <c r="P23" s="49">
        <f>SUM((D4+D5+D6+D7+D8+D9+D10+D11+D12+D13+D14+D15+D16+D17+D18+D19+D20+D21+D22+D23+H4+H5+H6+H7+H8+H9+H10+H11+H12+H13+H14+H15+H16+H17+H18+H19+H20+H21+H22+H23)/(C4+C5+C6+C7+C8+C9+C10+C11+C12+C13+C14+C15+C16+C17+C18+C19+C20+C21+C22+C23+G4+G5+G6+G7+G8+G9+G10+G11+G12+G13+G14+G15+G16+G17+G18+G19+G20+G21+G22+G23))</f>
        <v>9.3982494529540475</v>
      </c>
      <c r="Q23" s="50">
        <f>SUM((L3+L4+L5+L6+L7+L8+L9+L10+L11+L12+L13+L14+L15+L16+L17+L18+L19+L20+L21+L22+L23)/(K3+K4+K5+K6+K7+K8+K9+K10+K11+K12+K13+K14+K15+K16+K17+K18+K19+K20+K21+K22+K23))</f>
        <v>9.4056937659330799</v>
      </c>
    </row>
    <row r="24" spans="1:17" ht="18" x14ac:dyDescent="0.25">
      <c r="A24" s="8"/>
      <c r="B24" s="12"/>
      <c r="C24" s="13"/>
      <c r="D24" s="13"/>
      <c r="E24" s="13"/>
      <c r="F24" s="13"/>
      <c r="G24" s="13"/>
      <c r="H24" s="13"/>
      <c r="I24" s="13"/>
      <c r="J24" s="13"/>
      <c r="K24" s="11">
        <f t="shared" si="0"/>
        <v>0</v>
      </c>
      <c r="L24" s="11">
        <f t="shared" si="0"/>
        <v>0</v>
      </c>
      <c r="M24" s="51" t="e">
        <f t="shared" si="1"/>
        <v>#DIV/0!</v>
      </c>
      <c r="N24" s="51" t="e">
        <f t="shared" si="4"/>
        <v>#DIV/0!</v>
      </c>
      <c r="O24" s="51" t="e">
        <f t="shared" si="2"/>
        <v>#DIV/0!</v>
      </c>
      <c r="P24" s="49">
        <f>SUM((D4+D5+D6+D7+D8+D9+D10+D11+D12+D13+D14+D15+D16+D17+D18+D19+D20+D21+D22+D23+D24+H4+H5+H6+H7+H8+H9+H10+H11+H12+H13+H14+H15+H16+H17+H18+H19+H20+H21+H22+H23+H24)/(C4+C5+C6+C7+C8+C9+C10+C11+C12+C13+C14+C15+C16+C17+C18+C19+C20+C21+C22+C23+C24+G4+G5+G6+G7+G8+G9+G10+G11+G12+G13+G14+G15+G16+G17+G18+G19+G20+G21+G22+G23+G24))</f>
        <v>9.3982494529540475</v>
      </c>
      <c r="Q24" s="50">
        <f>SUM((L3+L4+L5+L6+L7+L8+L9+L10+L11+L12+L13+L14+L15+L16+L17+L18+L19+L20+L21+L22+L23+L24)/(K3+K4+K5+K6+K7+K8+K9+K10+K11+K12+K13+K14+K15+K16+K17+K18+K19+K20+K21+K22+K23+K24))</f>
        <v>9.4056937659330799</v>
      </c>
    </row>
    <row r="25" spans="1:17" ht="18" x14ac:dyDescent="0.25">
      <c r="A25" s="8"/>
      <c r="B25" s="12"/>
      <c r="C25" s="13"/>
      <c r="D25" s="13"/>
      <c r="E25" s="13"/>
      <c r="F25" s="13"/>
      <c r="G25" s="13"/>
      <c r="H25" s="13"/>
      <c r="I25" s="13"/>
      <c r="J25" s="13"/>
      <c r="K25" s="11">
        <f t="shared" si="0"/>
        <v>0</v>
      </c>
      <c r="L25" s="11">
        <f t="shared" si="0"/>
        <v>0</v>
      </c>
      <c r="M25" s="51" t="e">
        <f t="shared" si="1"/>
        <v>#DIV/0!</v>
      </c>
      <c r="N25" s="51" t="e">
        <f t="shared" si="4"/>
        <v>#DIV/0!</v>
      </c>
      <c r="O25" s="51" t="e">
        <f t="shared" si="2"/>
        <v>#DIV/0!</v>
      </c>
      <c r="P25" s="49">
        <f>SUM((D4+D5+D6+D7+D8+D9+D10+D11+D12+D13+D14+D15+D16+D17+D18+D19+D20+D21+D22+D23+D24+D25+H4+H5+H6+H7+H8+H9+H10+H11+H12+H13+H14+H15+H16+H17+H18+H19+H20+H21+H22+H23+H24+H25)/(C4+C5+C6+C7+C8+C9+C10+C11+C12+C13+C14+C15+C16+C17+C18+C19+C20+C21+C22+C23+C24+C25+G4+G5+G6+G7+G8+G9+G10+G11+G12+G13+G14+G15+G16+G17+G18+G19+G20+G21+G22+G23+G24+G25))</f>
        <v>9.3982494529540475</v>
      </c>
      <c r="Q25" s="50">
        <f>SUM((L3+L4+L5+L6+L7+L8+L9+L10+L11+L12+L13+L14+L15+L16+L17+L18+L19+L20+L21+L22+L23+L24+L25)/(K3+K4+K5+K6+K7+K8+K9+K10+K11+K12+K13+K14+K15+K16+K17+K18+K19+K20+K21+K22+K23+K24+K25))</f>
        <v>9.4056937659330799</v>
      </c>
    </row>
    <row r="26" spans="1:17" ht="18" x14ac:dyDescent="0.25">
      <c r="A26" s="8"/>
      <c r="B26" s="12"/>
      <c r="C26" s="13"/>
      <c r="D26" s="13"/>
      <c r="E26" s="13"/>
      <c r="F26" s="13"/>
      <c r="G26" s="13"/>
      <c r="H26" s="13"/>
      <c r="I26" s="13"/>
      <c r="J26" s="13"/>
      <c r="K26" s="11">
        <f t="shared" si="0"/>
        <v>0</v>
      </c>
      <c r="L26" s="11">
        <f t="shared" si="0"/>
        <v>0</v>
      </c>
      <c r="M26" s="51" t="e">
        <f t="shared" si="1"/>
        <v>#DIV/0!</v>
      </c>
      <c r="N26" s="51" t="e">
        <f t="shared" si="4"/>
        <v>#DIV/0!</v>
      </c>
      <c r="O26" s="51" t="e">
        <f t="shared" si="2"/>
        <v>#DIV/0!</v>
      </c>
      <c r="P26" s="49">
        <f>SUM((D4+D5+D6+D7+D8+D9+D10+D11+D12+D13+D14+D15+D16+D17+D18+D19+D20+D21+D22+D23+D24+D25+D26+H4+H5+H6+H7+H8+H9+H10+H11+H12+H13+H14+H15+H16+H17+H18+H19+H20+H21+H22+H23+H24+H25+H26)/(C4+C5+C6+C7+C8+C9+C10+C11+C12+C13+C14+C15+C16+C17+C18+C19+C20+C21+C22+C23+C24+C25+C26+G4+G5+G6+G7+G8+G9+G10+G11+G12+G13+G14+G15+G16+G17+G18+G19+G20+G21+G22+G23+G24+G25+G26))</f>
        <v>9.3982494529540475</v>
      </c>
      <c r="Q26" s="50">
        <f>SUM((L3+L4+L5+L6+L7+L8+L9+L10+L11+L12+L13+L14+L15+L16+L17+L18+L19+L20+L21+L22+L23+L24+L25+L26)/(K3+K4+K5+K6+K7+K8+K9+K10+K11+K12+K13+K14+K15+K16+K17+K18+K19+K20+K21+K22+K23+K24+K25+K26))</f>
        <v>9.4056937659330799</v>
      </c>
    </row>
    <row r="27" spans="1:17" ht="18" x14ac:dyDescent="0.25">
      <c r="A27" s="8"/>
      <c r="B27" s="12"/>
      <c r="C27" s="13"/>
      <c r="D27" s="13"/>
      <c r="E27" s="13"/>
      <c r="F27" s="13"/>
      <c r="G27" s="13"/>
      <c r="H27" s="13"/>
      <c r="I27" s="13"/>
      <c r="J27" s="13"/>
      <c r="K27" s="11">
        <f t="shared" si="0"/>
        <v>0</v>
      </c>
      <c r="L27" s="11">
        <f t="shared" si="0"/>
        <v>0</v>
      </c>
      <c r="M27" s="51" t="e">
        <f t="shared" si="1"/>
        <v>#DIV/0!</v>
      </c>
      <c r="N27" s="51" t="e">
        <f t="shared" si="4"/>
        <v>#DIV/0!</v>
      </c>
      <c r="O27" s="51" t="e">
        <f t="shared" si="2"/>
        <v>#DIV/0!</v>
      </c>
      <c r="P27" s="49">
        <f>SUM((D4+D5+D6+D7+D8+D9+D10+D11+D12+D13+D14+D15+D16+D17+D18+D19+D20+D21+D22+D23+D24+D25+D26+D27+H4+H5+H6+H7+H8+H9+H10+H11+H12+H13+H14+H15+H16+H17+H18+H19+H20+H21+H22+H23+H24+H25+H26+H27)/(C4+C5+C6+C7+C8+C9+C10+C11+C12+C13+C14+C15+C16+C17+C18+C19+C20+C21+C22+C23+C24+C25+C26+C27+G4+G5+G6+G7+G8+G9+G10+G11+G12+G13+G14+G15+G16+G17+G18+G19+G20+G21+G22+G23+G24+G25+G26+G27))</f>
        <v>9.3982494529540475</v>
      </c>
      <c r="Q27" s="50">
        <f>SUM((L3+L4+L5+L6+L7+L8+L9+L10+L11+L12+L13+L14+L15+L16+L17+L18+L19+L20+L21+L22+L23+L24+L25+L26+L27)/(K3+K4+K5+K6+K7+K8+K9+K10+K11+K12+K13+K14+K15+K16+K17+K18+K19+K20+K21+K22+K23+K24+K25+K26+K27))</f>
        <v>9.4056937659330799</v>
      </c>
    </row>
    <row r="28" spans="1:17" ht="18" x14ac:dyDescent="0.25">
      <c r="A28" s="8"/>
      <c r="B28" s="12"/>
      <c r="C28" s="13"/>
      <c r="D28" s="13"/>
      <c r="E28" s="13"/>
      <c r="F28" s="13"/>
      <c r="G28" s="13"/>
      <c r="H28" s="13"/>
      <c r="I28" s="13"/>
      <c r="J28" s="13"/>
      <c r="K28" s="11">
        <f t="shared" si="0"/>
        <v>0</v>
      </c>
      <c r="L28" s="11">
        <f t="shared" si="0"/>
        <v>0</v>
      </c>
      <c r="M28" s="51" t="e">
        <f t="shared" si="1"/>
        <v>#DIV/0!</v>
      </c>
      <c r="N28" s="51" t="e">
        <f t="shared" si="4"/>
        <v>#DIV/0!</v>
      </c>
      <c r="O28" s="51" t="e">
        <f t="shared" si="2"/>
        <v>#DIV/0!</v>
      </c>
      <c r="P28" s="49">
        <f>SUM((D4+D5+D6+D7+D8+D9+D10+D11+D12+D13+D14+D15+D16+D17+D18+D19+D20+D21+D22+D23+D24+D25+D26+D27+D28+H4+H5+H6+H7+H8+H9+H10+H11+H12+H13+H14+H15+H16+H17+H18+H19+H20+H21+H22+H23+H24+H25+H26+H27+H28)/(C4+C5+C6+C7+C8+C9+C10+C11+C12+C13+C14+C15+C16+C17+C18+C19+C20+C21+C22+C23+C24+C25+C26+C27+C28+G4+G5+G6+G7+G8+G9+G10+G11+G12+G13+G14+G15+G16+G17+G18+G19+G20+G21+G22+G23+G24+G25+G26+G27+G28))</f>
        <v>9.3982494529540475</v>
      </c>
      <c r="Q28" s="50">
        <f>SUM((L3+L4+L5+L6+L7+L8+L9+L10+L11+L12+L13+L14+L15+L16+L17+L18+L19+L20+L21+L22+L23+L24+L25+L26+L27+L28)/(K3+K4+K5+K6+K7+K8+K9+K10+K11+K12+K13+K14+K15+K16+K17+K18+K19+K20+K21+K22+K23+K24+K25+K26+K27+K28))</f>
        <v>9.4056937659330799</v>
      </c>
    </row>
    <row r="29" spans="1:17" ht="18" x14ac:dyDescent="0.25">
      <c r="A29" s="8"/>
      <c r="B29" s="15"/>
      <c r="C29" s="13"/>
      <c r="D29" s="13"/>
      <c r="E29" s="13"/>
      <c r="F29" s="13"/>
      <c r="G29" s="13"/>
      <c r="H29" s="13"/>
      <c r="I29" s="13"/>
      <c r="J29" s="13"/>
      <c r="K29" s="11">
        <f t="shared" si="0"/>
        <v>0</v>
      </c>
      <c r="L29" s="11">
        <f t="shared" si="0"/>
        <v>0</v>
      </c>
      <c r="M29" s="51" t="e">
        <f t="shared" si="1"/>
        <v>#DIV/0!</v>
      </c>
      <c r="N29" s="51" t="e">
        <f t="shared" si="4"/>
        <v>#DIV/0!</v>
      </c>
      <c r="O29" s="51" t="e">
        <f t="shared" si="2"/>
        <v>#DIV/0!</v>
      </c>
      <c r="P29" s="49">
        <f>SUM((D4+D5+D6+D7+D8+D9+D10+D11+D12+D13+D14+D15+D16+D17+D18+D19+D20+D21+D22+D23+D24+D25+D26+D27+D28+D29+H4+H5+H6+H7+H8+H9+H10+H11+H12+H13+H14+H15+H16+H17+H18+H19+H20+H21+H22+H23+H24+H25+H26+H27+H28+H29)/(C4+C5+C6+C7+C8+C9+C10+C11+C12+C13+C14+C15+C16+C17+C18+C19+C20+C21+C22+C23+C24+C25+C26+C27+C28+C29+G4+G5+G6+G7+G8+G9+G10+G11+G12+G13+G14+G15+G16+G17+G18+G19+G20+G21+G22+G23+G24+G25+G26+G27+G28+G29))</f>
        <v>9.3982494529540475</v>
      </c>
      <c r="Q29" s="50">
        <f>SUM((L3+L4+L5+L6+L7+L8+L9+L10+L11+L12+L13+L14+L15+L16+L17+L18+L19+L20+L21+L22+L23+L24+L25+L26+L27+L28+L29)/(K3+K4+K5+K6+K7+K8+K9+K10+K11+K12+K13+K14+K15+K16+K17+K18+K19+K20+K21+K22+K23+K24+K25+K26+K27+K28+K29))</f>
        <v>9.4056937659330799</v>
      </c>
    </row>
    <row r="30" spans="1:17" ht="18" x14ac:dyDescent="0.25">
      <c r="A30" s="8"/>
      <c r="B30" s="15"/>
      <c r="C30" s="13"/>
      <c r="D30" s="13"/>
      <c r="E30" s="13"/>
      <c r="F30" s="13"/>
      <c r="G30" s="13"/>
      <c r="H30" s="13"/>
      <c r="I30" s="13"/>
      <c r="J30" s="13"/>
      <c r="K30" s="11">
        <f t="shared" si="0"/>
        <v>0</v>
      </c>
      <c r="L30" s="11">
        <f t="shared" si="0"/>
        <v>0</v>
      </c>
      <c r="M30" s="51" t="e">
        <f t="shared" si="1"/>
        <v>#DIV/0!</v>
      </c>
      <c r="N30" s="51" t="e">
        <f t="shared" si="4"/>
        <v>#DIV/0!</v>
      </c>
      <c r="O30" s="51" t="e">
        <f t="shared" si="2"/>
        <v>#DIV/0!</v>
      </c>
      <c r="P30" s="49">
        <f>SUM((D4+D5+D6+D7+D8+D9+D10+D11+D12+D13+D14+D15+D16+D17+D18+D19+D20+D21+D22+D23+D24+D25+D26+D27+D28+D29+D30+H4+H5+H6+H7+H8+H9+H10+H11+H12+H13+H14+H15+H16+H17+H18+H19+H20+H21+H22+H23+H24+H25+H26+H27+H28+H29+H30)/(C4+C5+C6+C7+C8+C9+C10+C11+C12+C13+C14+C15+C16+C17+C18+C19+C20+C21+C22+C23+C24+C25+C26+C27+C28+C29+C30+G4+G5+G6+G7+G8+G9+G10+G11+G12+G13+G14+G15+G16+G17+G18+G19+G20+G21+G22+G23+G24+G25+G26+G27+G28+G29+G30))</f>
        <v>9.3982494529540475</v>
      </c>
      <c r="Q30" s="50">
        <f>SUM((L3+L4+L5+L6+L7+L8+L9+L10+L11+L12+L13+L14+L15+L16+L17+L18+L19+L20+L21+L22+L23+L24+L25+L26+L27+L28+L29+L30)/(K3+K4+K5+K6+K7+K8+K9+K10+K11+K12+K13+K14+K15+K16+K17+K18+K19+K20+K21+K22+K23+K24+K25+K26+K27+K28+K29+K30))</f>
        <v>9.4056937659330799</v>
      </c>
    </row>
    <row r="31" spans="1:17" ht="18" x14ac:dyDescent="0.25">
      <c r="A31" s="8"/>
      <c r="B31" s="8"/>
      <c r="C31" s="16"/>
      <c r="D31" s="16"/>
      <c r="E31" s="16"/>
      <c r="F31" s="16"/>
      <c r="G31" s="16"/>
      <c r="H31" s="16"/>
      <c r="I31" s="16"/>
      <c r="J31" s="16"/>
      <c r="K31" s="8"/>
      <c r="L31" s="8"/>
      <c r="M31" s="46"/>
      <c r="N31" s="46"/>
      <c r="O31" s="46"/>
      <c r="P31" s="46"/>
      <c r="Q31" s="48"/>
    </row>
    <row r="32" spans="1:17" ht="18.75" thickBot="1" x14ac:dyDescent="0.3">
      <c r="A32" s="8"/>
      <c r="B32" s="8"/>
      <c r="C32" s="14"/>
      <c r="D32" s="14"/>
      <c r="E32" s="14"/>
      <c r="F32" s="14"/>
      <c r="G32" s="14"/>
      <c r="H32" s="14"/>
      <c r="I32" s="14"/>
      <c r="J32" s="14"/>
      <c r="K32" s="8"/>
      <c r="L32" s="8"/>
      <c r="M32" s="46"/>
      <c r="N32" s="46"/>
      <c r="O32" s="46"/>
      <c r="P32" s="46"/>
      <c r="Q32" s="48"/>
    </row>
    <row r="33" spans="1:17" ht="19.5" thickTop="1" thickBot="1" x14ac:dyDescent="0.3">
      <c r="A33" s="17" t="s">
        <v>18</v>
      </c>
      <c r="B33" s="19"/>
      <c r="C33" s="70">
        <f>Q30</f>
        <v>9.4056937659330799</v>
      </c>
      <c r="D33" s="20"/>
      <c r="E33" s="20">
        <f>COUNTA(E4:E30)</f>
        <v>3</v>
      </c>
      <c r="F33" s="20">
        <f t="shared" ref="F33:J33" si="5">COUNTA(F4:F30)</f>
        <v>2</v>
      </c>
      <c r="G33" s="20"/>
      <c r="H33" s="20"/>
      <c r="I33" s="20">
        <f t="shared" si="5"/>
        <v>2</v>
      </c>
      <c r="J33" s="20">
        <f t="shared" si="5"/>
        <v>4</v>
      </c>
      <c r="K33" s="68">
        <f>SUM(K3:K30)</f>
        <v>509.90390707497363</v>
      </c>
      <c r="L33" s="68">
        <f>SUM(L3:L30)</f>
        <v>4796</v>
      </c>
      <c r="M33" s="52"/>
      <c r="N33" s="52"/>
      <c r="O33" s="53"/>
      <c r="P33" s="53"/>
      <c r="Q33" s="48"/>
    </row>
    <row r="34" spans="1:17" ht="18" x14ac:dyDescent="0.25">
      <c r="A34" s="5"/>
      <c r="B34" s="28"/>
      <c r="C34" s="16"/>
      <c r="D34" s="16"/>
      <c r="E34" s="16"/>
      <c r="F34" s="16"/>
      <c r="G34" s="16"/>
      <c r="H34" s="16"/>
      <c r="I34" s="16"/>
      <c r="J34" s="16"/>
      <c r="K34" s="5"/>
      <c r="L34" s="5"/>
      <c r="M34" s="48"/>
      <c r="N34" s="48"/>
      <c r="O34" s="48"/>
      <c r="P34" s="48"/>
      <c r="Q34" s="48"/>
    </row>
    <row r="35" spans="1:17" ht="18" x14ac:dyDescent="0.25">
      <c r="A35" s="28" t="s">
        <v>67</v>
      </c>
      <c r="B35" s="28"/>
      <c r="C35" s="16"/>
      <c r="D35" s="16"/>
      <c r="E35" s="16"/>
      <c r="F35" s="16"/>
      <c r="G35" s="16"/>
      <c r="H35" s="16"/>
      <c r="I35" s="16"/>
      <c r="J35" s="16"/>
      <c r="K35" s="5"/>
      <c r="L35" s="5"/>
      <c r="M35" s="48"/>
      <c r="N35" s="48"/>
      <c r="O35" s="48"/>
      <c r="P35" s="48"/>
      <c r="Q35" s="48"/>
    </row>
    <row r="36" spans="1:17" ht="18" x14ac:dyDescent="0.25">
      <c r="A36" s="28"/>
      <c r="B36" s="9" t="s">
        <v>16</v>
      </c>
      <c r="C36" s="55">
        <f>SUM(D36/15.6)</f>
        <v>32.115384615384613</v>
      </c>
      <c r="D36" s="10">
        <v>501</v>
      </c>
      <c r="E36" s="10"/>
      <c r="F36" s="10"/>
      <c r="G36" s="10"/>
      <c r="H36" s="10"/>
      <c r="I36" s="10"/>
      <c r="J36" s="10"/>
      <c r="K36" s="56">
        <f>C36</f>
        <v>32.115384615384613</v>
      </c>
      <c r="L36" s="11">
        <v>501</v>
      </c>
      <c r="M36" s="49">
        <f>SUM(D36/C36)</f>
        <v>15.600000000000001</v>
      </c>
      <c r="N36" s="46" t="e">
        <f>SUM(H36/G36)</f>
        <v>#DIV/0!</v>
      </c>
      <c r="O36" s="49">
        <f>SUM(L36/K36)</f>
        <v>15.600000000000001</v>
      </c>
      <c r="P36" s="49">
        <f>SUM((D36+H36)/(C36+G36))</f>
        <v>15.600000000000001</v>
      </c>
      <c r="Q36" s="50">
        <f>SUM(L36/K36)</f>
        <v>15.600000000000001</v>
      </c>
    </row>
    <row r="37" spans="1:17" ht="18" x14ac:dyDescent="0.25">
      <c r="A37" s="28"/>
      <c r="B37" s="12">
        <v>46282</v>
      </c>
      <c r="C37" s="13">
        <v>33</v>
      </c>
      <c r="D37" s="13">
        <v>741</v>
      </c>
      <c r="E37" s="13" t="s">
        <v>17</v>
      </c>
      <c r="F37" s="13"/>
      <c r="G37" s="13">
        <v>36</v>
      </c>
      <c r="H37" s="13">
        <v>365</v>
      </c>
      <c r="I37" s="13"/>
      <c r="J37" s="13" t="s">
        <v>17</v>
      </c>
      <c r="K37" s="11">
        <f>SUM(C37+G37)</f>
        <v>69</v>
      </c>
      <c r="L37" s="11">
        <f>SUM(D37+H37)</f>
        <v>1106</v>
      </c>
      <c r="M37" s="49">
        <f>SUM(D37/C37)</f>
        <v>22.454545454545453</v>
      </c>
      <c r="N37" s="49">
        <f>SUM(H37/G37)</f>
        <v>10.138888888888889</v>
      </c>
      <c r="O37" s="49">
        <f>SUM(L37/K37)</f>
        <v>16.028985507246375</v>
      </c>
      <c r="P37" s="49">
        <f>SUM((D37+H37)/(C37+G37))</f>
        <v>16.028985507246375</v>
      </c>
      <c r="Q37" s="50">
        <f>SUM((L36+L37)/(K36+K37))</f>
        <v>15.89273488018258</v>
      </c>
    </row>
    <row r="38" spans="1:17" ht="18" x14ac:dyDescent="0.25">
      <c r="A38" s="28"/>
      <c r="B38" s="12">
        <f>SUM(B37+7)</f>
        <v>46289</v>
      </c>
      <c r="C38" s="13">
        <v>32</v>
      </c>
      <c r="D38" s="13">
        <v>701</v>
      </c>
      <c r="E38" s="13" t="s">
        <v>17</v>
      </c>
      <c r="F38" s="13"/>
      <c r="G38" s="13">
        <v>30</v>
      </c>
      <c r="H38" s="13">
        <v>457</v>
      </c>
      <c r="I38" s="13" t="s">
        <v>17</v>
      </c>
      <c r="J38" s="13"/>
      <c r="K38" s="11">
        <f t="shared" ref="K38:L63" si="6">SUM(C38+G38)</f>
        <v>62</v>
      </c>
      <c r="L38" s="11">
        <f t="shared" si="6"/>
        <v>1158</v>
      </c>
      <c r="M38" s="51">
        <f t="shared" ref="M38:M63" si="7">SUM(D38/C38)</f>
        <v>21.90625</v>
      </c>
      <c r="N38" s="51">
        <f>SUM(H38/G38)</f>
        <v>15.233333333333333</v>
      </c>
      <c r="O38" s="51">
        <f t="shared" ref="O38:O63" si="8">SUM(L38/K38)</f>
        <v>18.677419354838708</v>
      </c>
      <c r="P38" s="49">
        <f>SUM((D37+D38+H37+H38)/(C37+C38+G37+G38))</f>
        <v>17.282442748091604</v>
      </c>
      <c r="Q38" s="50">
        <f>SUM((L36+L37+L38)/(K36+K37+K38))</f>
        <v>16.95119075689696</v>
      </c>
    </row>
    <row r="39" spans="1:17" ht="18" x14ac:dyDescent="0.25">
      <c r="A39" s="28"/>
      <c r="B39" s="12">
        <f t="shared" ref="B39:B54" si="9">SUM(B38+7)</f>
        <v>46296</v>
      </c>
      <c r="C39" s="13">
        <v>39</v>
      </c>
      <c r="D39" s="13">
        <v>701</v>
      </c>
      <c r="E39" s="13" t="s">
        <v>17</v>
      </c>
      <c r="F39" s="13"/>
      <c r="G39" s="13">
        <v>34</v>
      </c>
      <c r="H39" s="13">
        <v>433</v>
      </c>
      <c r="I39" s="13" t="s">
        <v>17</v>
      </c>
      <c r="J39" s="13"/>
      <c r="K39" s="11">
        <f t="shared" si="6"/>
        <v>73</v>
      </c>
      <c r="L39" s="11">
        <f t="shared" si="6"/>
        <v>1134</v>
      </c>
      <c r="M39" s="51">
        <f t="shared" si="7"/>
        <v>17.974358974358974</v>
      </c>
      <c r="N39" s="51">
        <f t="shared" ref="N39:N63" si="10">SUM(H39/G39)</f>
        <v>12.735294117647058</v>
      </c>
      <c r="O39" s="51">
        <f t="shared" si="8"/>
        <v>15.534246575342467</v>
      </c>
      <c r="P39" s="49">
        <f>SUM((D37+D38+D39+H37+H38+H39)/(C37+C38+C39+G37+G38+G39))</f>
        <v>16.656862745098039</v>
      </c>
      <c r="Q39" s="50">
        <f>SUM((L36+L37+L38+L39)/(K36+K37+K38+K39))</f>
        <v>16.513112884834666</v>
      </c>
    </row>
    <row r="40" spans="1:17" ht="18" x14ac:dyDescent="0.25">
      <c r="A40" s="28"/>
      <c r="B40" s="12">
        <f t="shared" si="9"/>
        <v>46303</v>
      </c>
      <c r="C40" s="13"/>
      <c r="D40" s="13"/>
      <c r="E40" s="13"/>
      <c r="F40" s="13"/>
      <c r="G40" s="13"/>
      <c r="H40" s="13"/>
      <c r="I40" s="13"/>
      <c r="J40" s="13"/>
      <c r="K40" s="11">
        <f t="shared" si="6"/>
        <v>0</v>
      </c>
      <c r="L40" s="11">
        <f t="shared" si="6"/>
        <v>0</v>
      </c>
      <c r="M40" s="51" t="e">
        <f t="shared" si="7"/>
        <v>#DIV/0!</v>
      </c>
      <c r="N40" s="51" t="e">
        <f t="shared" si="10"/>
        <v>#DIV/0!</v>
      </c>
      <c r="O40" s="51" t="e">
        <f t="shared" si="8"/>
        <v>#DIV/0!</v>
      </c>
      <c r="P40" s="49">
        <f>SUM((D37+D38+D39+D40+H37+H38+H39+H40)/(C37+C38+C39+C40+G37+G38+G39+G40))</f>
        <v>16.656862745098039</v>
      </c>
      <c r="Q40" s="50">
        <f>SUM((L36+L37+L38+L39+L40)/(K36+K37+K38+K39+K40))</f>
        <v>16.513112884834666</v>
      </c>
    </row>
    <row r="41" spans="1:17" ht="18" x14ac:dyDescent="0.25">
      <c r="A41" s="28"/>
      <c r="B41" s="12">
        <f t="shared" si="9"/>
        <v>46310</v>
      </c>
      <c r="C41" s="13">
        <v>41</v>
      </c>
      <c r="D41" s="13">
        <v>761</v>
      </c>
      <c r="E41" s="13" t="s">
        <v>17</v>
      </c>
      <c r="F41" s="13"/>
      <c r="G41" s="13">
        <v>33</v>
      </c>
      <c r="H41" s="13">
        <v>441</v>
      </c>
      <c r="I41" s="13"/>
      <c r="J41" s="13" t="s">
        <v>17</v>
      </c>
      <c r="K41" s="11">
        <f t="shared" si="6"/>
        <v>74</v>
      </c>
      <c r="L41" s="11">
        <f t="shared" si="6"/>
        <v>1202</v>
      </c>
      <c r="M41" s="51">
        <f t="shared" si="7"/>
        <v>18.560975609756099</v>
      </c>
      <c r="N41" s="51">
        <f t="shared" si="10"/>
        <v>13.363636363636363</v>
      </c>
      <c r="O41" s="51">
        <f t="shared" si="8"/>
        <v>16.243243243243242</v>
      </c>
      <c r="P41" s="49">
        <f>SUM((D37+D38+D39+D40+D41+H37+H38+H39+H40+H41)/(C37+C38+C39+C40+C41+G37+G38+G39+G40+G41))</f>
        <v>16.546762589928058</v>
      </c>
      <c r="Q41" s="50">
        <f>SUM((L36+L37+L38+L39+L40+L41)/(K36+K37+K38+K39+K40+K41))</f>
        <v>16.44871635867543</v>
      </c>
    </row>
    <row r="42" spans="1:17" ht="18" x14ac:dyDescent="0.25">
      <c r="A42" s="28"/>
      <c r="B42" s="12">
        <f t="shared" si="9"/>
        <v>46317</v>
      </c>
      <c r="C42" s="13"/>
      <c r="D42" s="13"/>
      <c r="E42" s="13"/>
      <c r="F42" s="13"/>
      <c r="G42" s="13"/>
      <c r="H42" s="13"/>
      <c r="I42" s="13"/>
      <c r="J42" s="13"/>
      <c r="K42" s="11">
        <f t="shared" si="6"/>
        <v>0</v>
      </c>
      <c r="L42" s="11">
        <f t="shared" si="6"/>
        <v>0</v>
      </c>
      <c r="M42" s="51" t="e">
        <f t="shared" si="7"/>
        <v>#DIV/0!</v>
      </c>
      <c r="N42" s="51" t="e">
        <f t="shared" si="10"/>
        <v>#DIV/0!</v>
      </c>
      <c r="O42" s="51" t="e">
        <f t="shared" si="8"/>
        <v>#DIV/0!</v>
      </c>
      <c r="P42" s="49">
        <f>SUM((D37+D38+D39+D40+D41+D42+H37+H38+H39+H40+H41+H42)/(C37+C38+C39+C40+C41+C42+G37+G38+G39+G40+G41+G42))</f>
        <v>16.546762589928058</v>
      </c>
      <c r="Q42" s="50">
        <f>SUM((L36+L37+L38+L39+L40+L41+L42)/(K36+K37+K38+K39+K40+K41+K42))</f>
        <v>16.44871635867543</v>
      </c>
    </row>
    <row r="43" spans="1:17" ht="18" x14ac:dyDescent="0.25">
      <c r="A43" s="28"/>
      <c r="B43" s="12">
        <f t="shared" si="9"/>
        <v>46324</v>
      </c>
      <c r="C43" s="13"/>
      <c r="D43" s="13"/>
      <c r="E43" s="13"/>
      <c r="F43" s="13"/>
      <c r="G43" s="13"/>
      <c r="H43" s="13"/>
      <c r="I43" s="13"/>
      <c r="J43" s="13"/>
      <c r="K43" s="11">
        <f t="shared" si="6"/>
        <v>0</v>
      </c>
      <c r="L43" s="11">
        <f t="shared" si="6"/>
        <v>0</v>
      </c>
      <c r="M43" s="51" t="e">
        <f t="shared" si="7"/>
        <v>#DIV/0!</v>
      </c>
      <c r="N43" s="51" t="e">
        <f t="shared" si="10"/>
        <v>#DIV/0!</v>
      </c>
      <c r="O43" s="51" t="e">
        <f t="shared" si="8"/>
        <v>#DIV/0!</v>
      </c>
      <c r="P43" s="49">
        <f>SUM((D37+D38+D39+D40+D41+D42+D43+H37+H38+H39+H40+H41+H42+H43)/(C37+C38+C39+C40+C41+C42+C43+G37+G38+G39+G40+G41+G42+G43))</f>
        <v>16.546762589928058</v>
      </c>
      <c r="Q43" s="50">
        <f>SUM((L36+L37+L38+L39+L40+L41+L42+L43)/(K36+K37+K38+K39+K40+K41+K42+K43))</f>
        <v>16.44871635867543</v>
      </c>
    </row>
    <row r="44" spans="1:17" ht="18" x14ac:dyDescent="0.25">
      <c r="A44" s="28"/>
      <c r="B44" s="12">
        <f t="shared" si="9"/>
        <v>46331</v>
      </c>
      <c r="C44" s="13"/>
      <c r="D44" s="13"/>
      <c r="E44" s="13"/>
      <c r="F44" s="13"/>
      <c r="G44" s="13"/>
      <c r="H44" s="13"/>
      <c r="I44" s="13"/>
      <c r="J44" s="13"/>
      <c r="K44" s="11">
        <f t="shared" si="6"/>
        <v>0</v>
      </c>
      <c r="L44" s="11">
        <f t="shared" si="6"/>
        <v>0</v>
      </c>
      <c r="M44" s="51" t="e">
        <f t="shared" si="7"/>
        <v>#DIV/0!</v>
      </c>
      <c r="N44" s="51" t="e">
        <f t="shared" si="10"/>
        <v>#DIV/0!</v>
      </c>
      <c r="O44" s="51" t="e">
        <f t="shared" si="8"/>
        <v>#DIV/0!</v>
      </c>
      <c r="P44" s="49">
        <f>SUM((D37+D38+D39+D40+D41+D42+D43+D44+H37+H38+H39+H40+H41+H42+H43+H44)/(C37+C38+C39+C40+C41+C42+C43+C44+G37+G38+G39+G40+G41+G42+G43+G44))</f>
        <v>16.546762589928058</v>
      </c>
      <c r="Q44" s="50">
        <f>SUM((L36+L37+L38+L39+L40+L41+L42+L43+L44)/(K36+K37+K38+K39+K40+K41+K42+K43+K44))</f>
        <v>16.44871635867543</v>
      </c>
    </row>
    <row r="45" spans="1:17" ht="18" x14ac:dyDescent="0.25">
      <c r="A45" s="28"/>
      <c r="B45" s="12">
        <f t="shared" si="9"/>
        <v>46338</v>
      </c>
      <c r="C45" s="13"/>
      <c r="D45" s="13"/>
      <c r="E45" s="13"/>
      <c r="F45" s="13"/>
      <c r="G45" s="13"/>
      <c r="H45" s="13"/>
      <c r="I45" s="13"/>
      <c r="J45" s="13"/>
      <c r="K45" s="11">
        <f t="shared" si="6"/>
        <v>0</v>
      </c>
      <c r="L45" s="11">
        <f t="shared" si="6"/>
        <v>0</v>
      </c>
      <c r="M45" s="51" t="e">
        <f t="shared" si="7"/>
        <v>#DIV/0!</v>
      </c>
      <c r="N45" s="51" t="e">
        <f t="shared" si="10"/>
        <v>#DIV/0!</v>
      </c>
      <c r="O45" s="51" t="e">
        <f t="shared" si="8"/>
        <v>#DIV/0!</v>
      </c>
      <c r="P45" s="49">
        <f>SUM((D37+D38+D39+D40+D41+D42+D43+D44+D45+H37+H38+H39+H40+H41+H42+H43+H44+H45)/(C37+C38+C39+C40+C41+C42+C43+C44+C45+G37+G38+G39+G40+G41+G42+G43+G44+G45))</f>
        <v>16.546762589928058</v>
      </c>
      <c r="Q45" s="50">
        <f>SUM((L36+L37+L38+L39+L40+L41+L42+L43+L44+L45)/(K36+K37+K38+K39+K40+K41+K42+K43+K44+K45))</f>
        <v>16.44871635867543</v>
      </c>
    </row>
    <row r="46" spans="1:17" ht="18" x14ac:dyDescent="0.25">
      <c r="A46" s="28"/>
      <c r="B46" s="12">
        <f t="shared" si="9"/>
        <v>46345</v>
      </c>
      <c r="C46" s="13"/>
      <c r="D46" s="13"/>
      <c r="E46" s="13"/>
      <c r="F46" s="13"/>
      <c r="G46" s="13"/>
      <c r="H46" s="13"/>
      <c r="I46" s="13"/>
      <c r="J46" s="13"/>
      <c r="K46" s="11">
        <f t="shared" si="6"/>
        <v>0</v>
      </c>
      <c r="L46" s="11">
        <f t="shared" si="6"/>
        <v>0</v>
      </c>
      <c r="M46" s="51" t="e">
        <f t="shared" si="7"/>
        <v>#DIV/0!</v>
      </c>
      <c r="N46" s="51" t="e">
        <f t="shared" si="10"/>
        <v>#DIV/0!</v>
      </c>
      <c r="O46" s="51" t="e">
        <f t="shared" si="8"/>
        <v>#DIV/0!</v>
      </c>
      <c r="P46" s="49">
        <f>SUM((D37+D38+D39+D40+D41+D42+D43+D44+D45+D46+H37+H38+H39+H40+H41+H42+H43+H44+H45+H46)/(C37+C38+C39+C40+C41+C42+C43+C44+C45+C46+G37+G38+G39+G40+G41+G42+G43+G44+G45+G46))</f>
        <v>16.546762589928058</v>
      </c>
      <c r="Q46" s="50">
        <f>SUM((L36+L37+L38+L39+L40+L41+L42+L43+L44+L45+L46)/(K36+K37+K38+K39+K40+K41+K42+K43+K44+K45+K46))</f>
        <v>16.44871635867543</v>
      </c>
    </row>
    <row r="47" spans="1:17" ht="18" x14ac:dyDescent="0.25">
      <c r="A47" s="28"/>
      <c r="B47" s="12">
        <f t="shared" si="9"/>
        <v>46352</v>
      </c>
      <c r="C47" s="13"/>
      <c r="D47" s="13"/>
      <c r="E47" s="13"/>
      <c r="F47" s="13"/>
      <c r="G47" s="13"/>
      <c r="H47" s="13"/>
      <c r="I47" s="13"/>
      <c r="J47" s="13"/>
      <c r="K47" s="11">
        <f t="shared" si="6"/>
        <v>0</v>
      </c>
      <c r="L47" s="11">
        <f t="shared" si="6"/>
        <v>0</v>
      </c>
      <c r="M47" s="51" t="e">
        <f t="shared" si="7"/>
        <v>#DIV/0!</v>
      </c>
      <c r="N47" s="51" t="e">
        <f t="shared" si="10"/>
        <v>#DIV/0!</v>
      </c>
      <c r="O47" s="51" t="e">
        <f t="shared" si="8"/>
        <v>#DIV/0!</v>
      </c>
      <c r="P47" s="49">
        <f>SUM((D37+D38+D39+D40+D41+D42+D43+D44+D45+D46+D47+H37+H38+H39+H40+H41+H42+H43+H44+H45+H46+H47)/(C37+C38+C39+C40+C41+C42+C43+C44+C45+C46+C47+G37+G38+G39+G40+G41+G42+G43+G44+G45+G46+G47))</f>
        <v>16.546762589928058</v>
      </c>
      <c r="Q47" s="50">
        <f>SUM((L36+L37+L38+L39+L40+L41+L42+L43+L44+L45+L46+L47)/(K36+K37+K38+K39+K40+K41+K42+K43+K44+K45+K46+K47))</f>
        <v>16.44871635867543</v>
      </c>
    </row>
    <row r="48" spans="1:17" ht="18" x14ac:dyDescent="0.25">
      <c r="A48" s="28"/>
      <c r="B48" s="12">
        <f t="shared" si="9"/>
        <v>46359</v>
      </c>
      <c r="C48" s="13"/>
      <c r="D48" s="13"/>
      <c r="E48" s="13"/>
      <c r="F48" s="13"/>
      <c r="G48" s="13"/>
      <c r="H48" s="13"/>
      <c r="I48" s="13"/>
      <c r="J48" s="13"/>
      <c r="K48" s="11">
        <f t="shared" si="6"/>
        <v>0</v>
      </c>
      <c r="L48" s="11">
        <f t="shared" si="6"/>
        <v>0</v>
      </c>
      <c r="M48" s="51" t="e">
        <f t="shared" si="7"/>
        <v>#DIV/0!</v>
      </c>
      <c r="N48" s="51" t="e">
        <f t="shared" si="10"/>
        <v>#DIV/0!</v>
      </c>
      <c r="O48" s="51" t="e">
        <f t="shared" si="8"/>
        <v>#DIV/0!</v>
      </c>
      <c r="P48" s="49">
        <f>SUM((D37+D38+D39+D40+D41+D42+D43+D44+D45+D46+D47+D48+H37+H38+H39+H40+H41+H42+H43+H44+H45+H46+H47+H48)/(C37+C38+C39+C40+C41+C42+C43+C44+C45+C46+C47+C48+G37+G38+G39+G40+G41+G42+G43+G44+G45+G46+G47+G48))</f>
        <v>16.546762589928058</v>
      </c>
      <c r="Q48" s="50">
        <f>SUM((L36+L37+L38+L39+L40+L41+L42+L43+L44+L45+L46+L47+L48)/(K36+K37+K38+K39+K40+K41+K42+K43+K44+K45+K46+K47+K48))</f>
        <v>16.44871635867543</v>
      </c>
    </row>
    <row r="49" spans="1:17" ht="18" x14ac:dyDescent="0.25">
      <c r="A49" s="28"/>
      <c r="B49" s="12">
        <f t="shared" si="9"/>
        <v>46366</v>
      </c>
      <c r="C49" s="13"/>
      <c r="D49" s="13"/>
      <c r="E49" s="13"/>
      <c r="F49" s="13"/>
      <c r="G49" s="13"/>
      <c r="H49" s="13"/>
      <c r="I49" s="13"/>
      <c r="J49" s="13"/>
      <c r="K49" s="11">
        <f t="shared" si="6"/>
        <v>0</v>
      </c>
      <c r="L49" s="11">
        <f t="shared" si="6"/>
        <v>0</v>
      </c>
      <c r="M49" s="51" t="e">
        <f t="shared" si="7"/>
        <v>#DIV/0!</v>
      </c>
      <c r="N49" s="51" t="e">
        <f t="shared" si="10"/>
        <v>#DIV/0!</v>
      </c>
      <c r="O49" s="51" t="e">
        <f t="shared" si="8"/>
        <v>#DIV/0!</v>
      </c>
      <c r="P49" s="49">
        <f>SUM((D37+D38+D39+D40+D41+D42+D43+D44+D45+D46+D47+D48+D49+H37+H38+H39+H40+H41+H42+H43+H44+H45+H46+H47+H48+H49)/(C37+C38+C39+C40+C41+C42+C43+C44+C45+C46+C47+C48+C49+G37+G38+G39+G40+G41+G42+G43+G44+G45+G46+G47+G48+G49))</f>
        <v>16.546762589928058</v>
      </c>
      <c r="Q49" s="50">
        <f>SUM((L36+L37+L38+L39+L40+L41+L42+L43+L44+L45+L46+L47+L48+L49)/(K36+K37+K38+K39+K40+K41+K42+K43+K44+K45+K46+K47+K48+K49))</f>
        <v>16.44871635867543</v>
      </c>
    </row>
    <row r="50" spans="1:17" ht="18" x14ac:dyDescent="0.25">
      <c r="A50" s="28"/>
      <c r="B50" s="12">
        <f t="shared" si="9"/>
        <v>46373</v>
      </c>
      <c r="C50" s="13"/>
      <c r="D50" s="13"/>
      <c r="E50" s="13"/>
      <c r="F50" s="13"/>
      <c r="G50" s="13"/>
      <c r="H50" s="13"/>
      <c r="I50" s="13"/>
      <c r="J50" s="13"/>
      <c r="K50" s="11">
        <f t="shared" si="6"/>
        <v>0</v>
      </c>
      <c r="L50" s="11">
        <f t="shared" si="6"/>
        <v>0</v>
      </c>
      <c r="M50" s="51" t="e">
        <f t="shared" si="7"/>
        <v>#DIV/0!</v>
      </c>
      <c r="N50" s="51" t="e">
        <f t="shared" si="10"/>
        <v>#DIV/0!</v>
      </c>
      <c r="O50" s="51" t="e">
        <f t="shared" si="8"/>
        <v>#DIV/0!</v>
      </c>
      <c r="P50" s="49">
        <f>SUM((D37+D38+D39+D40+D41+D42+D43+D44+D45+D46+D47+D48+D49+D50+H37+H38+H39+H40+H41+H42+H43+H44+H45+H46+H47+H48+H49+H50)/(C37+C38+C39+C40+C41+C42+C43+C44+C45+C46+C47+C48+C49+C50+G37+G38+G39+G40+G41+G42+G43+G44+G45+G46+G47+G48+G49+G50))</f>
        <v>16.546762589928058</v>
      </c>
      <c r="Q50" s="50">
        <f>SUM((L36+L37+L38+L39+L40+L41+L42+L43+L44+L45+L46+L47+L48+L49+L50)/(K36+K37+K38+K39+K40+K41+K42+K43+K44+K45+K46+K47+K48+K49+K50))</f>
        <v>16.44871635867543</v>
      </c>
    </row>
    <row r="51" spans="1:17" ht="18" x14ac:dyDescent="0.25">
      <c r="A51" s="28"/>
      <c r="B51" s="12">
        <f t="shared" si="9"/>
        <v>46380</v>
      </c>
      <c r="C51" s="13"/>
      <c r="D51" s="13"/>
      <c r="E51" s="13"/>
      <c r="F51" s="13"/>
      <c r="G51" s="13"/>
      <c r="H51" s="13"/>
      <c r="I51" s="13"/>
      <c r="J51" s="13"/>
      <c r="K51" s="11">
        <f t="shared" si="6"/>
        <v>0</v>
      </c>
      <c r="L51" s="11">
        <f t="shared" si="6"/>
        <v>0</v>
      </c>
      <c r="M51" s="51" t="e">
        <f t="shared" si="7"/>
        <v>#DIV/0!</v>
      </c>
      <c r="N51" s="51" t="e">
        <f t="shared" si="10"/>
        <v>#DIV/0!</v>
      </c>
      <c r="O51" s="51" t="e">
        <f t="shared" si="8"/>
        <v>#DIV/0!</v>
      </c>
      <c r="P51" s="49">
        <f>SUM((D37+D38+D39+D40+D41+D42+D43+D44+D45+D46+D47+D48+D49+D50+D51+H37+H38+H39+H40+H41+H42+H43+H44+H45+H46+H47+H48+H49+H50+H51)/(C37+C38+C39+C40+C41+C42+C43+C44+C45+C46+C47+C48+C49+C50+C51+G37+G38+G39+G40+G41+G42+G43+G44+G45+G46+G47+G48+G49+G50+G51))</f>
        <v>16.546762589928058</v>
      </c>
      <c r="Q51" s="50">
        <f>SUM((L36+L37+L38+L39+L40+L41+L42+L43+L44+L45+L46+L47+L48+L49+L50+L51)/(K36+K37+K38+K39+K40+K41+K42+K43+K44+K45+K46+K47+K48+K49+K50+K51))</f>
        <v>16.44871635867543</v>
      </c>
    </row>
    <row r="52" spans="1:17" ht="18" x14ac:dyDescent="0.25">
      <c r="A52" s="28"/>
      <c r="B52" s="12">
        <f t="shared" si="9"/>
        <v>46387</v>
      </c>
      <c r="C52" s="13"/>
      <c r="D52" s="13"/>
      <c r="E52" s="13"/>
      <c r="F52" s="13"/>
      <c r="G52" s="13"/>
      <c r="H52" s="13"/>
      <c r="I52" s="13"/>
      <c r="J52" s="13"/>
      <c r="K52" s="11">
        <f t="shared" si="6"/>
        <v>0</v>
      </c>
      <c r="L52" s="11">
        <f t="shared" si="6"/>
        <v>0</v>
      </c>
      <c r="M52" s="51" t="e">
        <f t="shared" si="7"/>
        <v>#DIV/0!</v>
      </c>
      <c r="N52" s="51" t="e">
        <f t="shared" si="10"/>
        <v>#DIV/0!</v>
      </c>
      <c r="O52" s="51" t="e">
        <f t="shared" si="8"/>
        <v>#DIV/0!</v>
      </c>
      <c r="P52" s="49">
        <f>SUM((D37+D38+D39+D40+D41+D42+D43+D44+D45+D46+D47+D48+D49+D50+D51+D52+H37+H38+H39+H40+H41+H42+H43+H44+H45+H46+H47+H48+H49+H50+H51+H52)/(C37+C38+C39+C40+C41+C42+C43+C44+C45+C46+C47+C48+C49+C50+C51+C52+G37+G38+G39+G40+G41+G42+G43+G44+G45+G46+G47+G48+G49+G50+G51+G52))</f>
        <v>16.546762589928058</v>
      </c>
      <c r="Q52" s="50">
        <f>SUM((L36+L37+L38+L39+L40+L41+L42+L43+L44+L45+L46+L47+L48+L49+L50+L51+L52)/(K36+K37+K38+K39+K40+K41+K42+K43+K44+K45+K46+K47+K48+K49+K50+K51+K52))</f>
        <v>16.44871635867543</v>
      </c>
    </row>
    <row r="53" spans="1:17" ht="18" x14ac:dyDescent="0.25">
      <c r="A53" s="28"/>
      <c r="B53" s="12">
        <f t="shared" si="9"/>
        <v>46394</v>
      </c>
      <c r="C53" s="13"/>
      <c r="D53" s="13"/>
      <c r="E53" s="13"/>
      <c r="F53" s="13"/>
      <c r="G53" s="13"/>
      <c r="H53" s="13"/>
      <c r="I53" s="13"/>
      <c r="J53" s="13"/>
      <c r="K53" s="11">
        <f t="shared" si="6"/>
        <v>0</v>
      </c>
      <c r="L53" s="11">
        <f t="shared" si="6"/>
        <v>0</v>
      </c>
      <c r="M53" s="51" t="e">
        <f t="shared" si="7"/>
        <v>#DIV/0!</v>
      </c>
      <c r="N53" s="51" t="e">
        <f t="shared" si="10"/>
        <v>#DIV/0!</v>
      </c>
      <c r="O53" s="51" t="e">
        <f t="shared" si="8"/>
        <v>#DIV/0!</v>
      </c>
      <c r="P53" s="49">
        <f>SUM((D37+D38+D39+D40+D41+D42+D43+D44+D45+D46+D47+D48+D49+D50+D51+D52+D53+H37+H38+H39+H40+H41+H42+H43+H44+H45+H46+H47+H48+H49+H50+H51+H52+H53)/(C37+C38+C39+C40+C41+C42+C43+C44+C45+C46+C47+C48+C49+C50+C51+C52+C53+G37+G38+G39+G40+G41+G42+G43+G44+G45+G46+G47+G48+G49+G50+G51+G52+G53))</f>
        <v>16.546762589928058</v>
      </c>
      <c r="Q53" s="50">
        <f>SUM((L36+L37+L38+L39+L40+L41+L42+L43+L44+L45+L46+L47+L48+L49+L50+L51+L52+L53)/(K36+K37+K38+K39+K40+K41+K42+K43+K44+K45+K46+K47+K48+K49+K50+K51+K52+K53))</f>
        <v>16.44871635867543</v>
      </c>
    </row>
    <row r="54" spans="1:17" ht="18" x14ac:dyDescent="0.25">
      <c r="A54" s="28"/>
      <c r="B54" s="12">
        <f t="shared" si="9"/>
        <v>46401</v>
      </c>
      <c r="C54" s="13"/>
      <c r="D54" s="13"/>
      <c r="E54" s="13"/>
      <c r="F54" s="13"/>
      <c r="G54" s="13"/>
      <c r="H54" s="13"/>
      <c r="I54" s="13"/>
      <c r="J54" s="13"/>
      <c r="K54" s="11">
        <f t="shared" si="6"/>
        <v>0</v>
      </c>
      <c r="L54" s="11">
        <f t="shared" si="6"/>
        <v>0</v>
      </c>
      <c r="M54" s="51" t="e">
        <f t="shared" si="7"/>
        <v>#DIV/0!</v>
      </c>
      <c r="N54" s="51" t="e">
        <f t="shared" si="10"/>
        <v>#DIV/0!</v>
      </c>
      <c r="O54" s="51" t="e">
        <f t="shared" si="8"/>
        <v>#DIV/0!</v>
      </c>
      <c r="P54" s="49">
        <f>SUM((D37+D38+D39+D40+D41+D42+D43+D44+D45+D46+D47+D48+D49+D50+D51+D52+D53+D54+H37+H38+H39+H40+H41+H42+H43+H44+H45+H46+H47+H48+H49+H50+H51+H52+H53+H54)/(C37+C38+C39+C40+C41+C42+C43+C44+C45+C46+C47+C48+C49+C50+C51+C52+C53+C54+G37+G38+G39+G40+G41+G42+G43+G44+G45+G46+G47+G48+G49+G50+G51+G52+G53+G54))</f>
        <v>16.546762589928058</v>
      </c>
      <c r="Q54" s="50">
        <f>SUM((L36+L37+L38+L39+L40+L41+L42+L43+L44+L45+L46+L47+L48+L49+L50+L51+L52+L53+L54)/(K36+K37+K38+K39+K40+K41+K42+K43+K44+K45+K46+K47+K48+K49+K50+K51+K52+K53+K54))</f>
        <v>16.44871635867543</v>
      </c>
    </row>
    <row r="55" spans="1:17" ht="18" x14ac:dyDescent="0.25">
      <c r="A55" s="28"/>
      <c r="B55" s="12">
        <f>SUM(B54+7)</f>
        <v>46408</v>
      </c>
      <c r="C55" s="13"/>
      <c r="D55" s="13"/>
      <c r="E55" s="13"/>
      <c r="F55" s="13"/>
      <c r="G55" s="13"/>
      <c r="H55" s="13"/>
      <c r="I55" s="13"/>
      <c r="J55" s="13"/>
      <c r="K55" s="11">
        <f t="shared" si="6"/>
        <v>0</v>
      </c>
      <c r="L55" s="11">
        <f t="shared" si="6"/>
        <v>0</v>
      </c>
      <c r="M55" s="51" t="e">
        <f t="shared" si="7"/>
        <v>#DIV/0!</v>
      </c>
      <c r="N55" s="51" t="e">
        <f t="shared" si="10"/>
        <v>#DIV/0!</v>
      </c>
      <c r="O55" s="51" t="e">
        <f t="shared" si="8"/>
        <v>#DIV/0!</v>
      </c>
      <c r="P55" s="49">
        <f>SUM((D37+D38+D39+D40+D41+D42+D43+D44+D45+D46+D47+D48+D49+D50+D51+D52+D53+D54+D55+H37+H38+H39+H40+H41+H42+H43+H44+H45+H46+H47+H48+H49+H50+H51+H52+H53+H54+H55)/(C37+C38+C39+C40+C41+C42+C43+C44+C45+C46+C47+C48+C49+C50+C51+C52+C53+C54+C55+G37+G38+G39+G40+G41+G42+G43+G44+G45+G46+G47+G48+G49+G50+G51+G52+G53+G54+G55))</f>
        <v>16.546762589928058</v>
      </c>
      <c r="Q55" s="50">
        <f>SUM((L36+L37+L38+L39+L40+L41+L42+L43+L44+L45+L46+L47+L48+L49+L50+L51+L52+L53+L54+L55)/(K36+K37+K38+K39+K40+K41+K42+K43+K44+K45+K46+K47+K48+K49+K50+K51+K52+K53+K54+K55))</f>
        <v>16.44871635867543</v>
      </c>
    </row>
    <row r="56" spans="1:17" ht="18" x14ac:dyDescent="0.25">
      <c r="A56" s="28"/>
      <c r="B56" s="12">
        <f>SUM(B55+7)</f>
        <v>46415</v>
      </c>
      <c r="C56" s="13"/>
      <c r="D56" s="13"/>
      <c r="E56" s="13"/>
      <c r="F56" s="13"/>
      <c r="G56" s="13"/>
      <c r="H56" s="13"/>
      <c r="I56" s="13"/>
      <c r="J56" s="13"/>
      <c r="K56" s="11">
        <f t="shared" si="6"/>
        <v>0</v>
      </c>
      <c r="L56" s="11">
        <f t="shared" si="6"/>
        <v>0</v>
      </c>
      <c r="M56" s="51" t="e">
        <f t="shared" si="7"/>
        <v>#DIV/0!</v>
      </c>
      <c r="N56" s="51" t="e">
        <f t="shared" si="10"/>
        <v>#DIV/0!</v>
      </c>
      <c r="O56" s="51" t="e">
        <f t="shared" si="8"/>
        <v>#DIV/0!</v>
      </c>
      <c r="P56" s="49">
        <f>SUM((D37+D38+D39+D40+D41+D42+D43+D44+D45+D46+D47+D48+D49+D50+D51+D52+D53+D54+D55+D56+H37+H38+H39+H40+H41+H42+H43+H44+H45+H46+H47+H48+H49+H50+H51+H52+H53+H54+H55+H56)/(C37+C38+C39+C40+C41+C42+C43+C44+C45+C46+C47+C48+C49+C50+C51+C52+C53+C54+C55+C56+G37+G38+G39+G40+G41+G42+G43+G44+G45+G46+G47+G48+G49+G50+G51+G52+G53+G54+G55+G56))</f>
        <v>16.546762589928058</v>
      </c>
      <c r="Q56" s="50">
        <f>SUM((L36+L37+L38+L39+L40+L41+L42+L43+L44+L45+L46+L47+L48+L49+L50+L51+L52+L53+L54+L55+L56)/(K36+K37+K38+K39+K40+K41+K42+K43+K44+K45+K46+K47+K48+K49+K50+K51+K52+K53+K54+K55+K56))</f>
        <v>16.44871635867543</v>
      </c>
    </row>
    <row r="57" spans="1:17" ht="18" x14ac:dyDescent="0.25">
      <c r="A57" s="28"/>
      <c r="B57" s="12"/>
      <c r="C57" s="13"/>
      <c r="D57" s="13"/>
      <c r="E57" s="13"/>
      <c r="F57" s="13"/>
      <c r="G57" s="13"/>
      <c r="H57" s="13"/>
      <c r="I57" s="13"/>
      <c r="J57" s="13"/>
      <c r="K57" s="11">
        <f t="shared" si="6"/>
        <v>0</v>
      </c>
      <c r="L57" s="11">
        <f t="shared" si="6"/>
        <v>0</v>
      </c>
      <c r="M57" s="51" t="e">
        <f t="shared" si="7"/>
        <v>#DIV/0!</v>
      </c>
      <c r="N57" s="51" t="e">
        <f t="shared" si="10"/>
        <v>#DIV/0!</v>
      </c>
      <c r="O57" s="51" t="e">
        <f t="shared" si="8"/>
        <v>#DIV/0!</v>
      </c>
      <c r="P57" s="49">
        <f>SUM((D37+D38+D39+D40+D41+D42+D43+D44+D45+D46+D47+D48+D49+D50+D51+D52+D53+D54+D55+D56+D57+H37+H38+H39+H40+H41+H42+H43+H44+H45+H46+H47+H48+H49+H50+H51+H52+H53+H54+H55+H56+H57)/(C37+C38+C39+C40+C41+C42+C43+C44+C45+C46+C47+C48+C49+C50+C51+C52+C53+C54+C55+C56+C57+G37+G38+G39+G40+G41+G42+G43+G44+G45+G46+G47+G48+G49+G50+G51+G52+G53+G54+G55+G56+G57))</f>
        <v>16.546762589928058</v>
      </c>
      <c r="Q57" s="50">
        <f>SUM((L36+L37+L38+L39+L40+L41+L42+L43+L44+L45+L46+L47+L48+L49+L50+L51+L52+L53+L54+L55+L56+L57)/(K36+K37+K38+K39+K40+K41+K42+K43+K44+K45+K46+K47+K48+K49+K50+K51+K52+K53+K54+K55+K56+K57))</f>
        <v>16.44871635867543</v>
      </c>
    </row>
    <row r="58" spans="1:17" ht="18" x14ac:dyDescent="0.25">
      <c r="A58" s="28"/>
      <c r="B58" s="12"/>
      <c r="C58" s="13"/>
      <c r="D58" s="13"/>
      <c r="E58" s="13"/>
      <c r="F58" s="13"/>
      <c r="G58" s="13"/>
      <c r="H58" s="13"/>
      <c r="I58" s="13"/>
      <c r="J58" s="13"/>
      <c r="K58" s="11">
        <f t="shared" si="6"/>
        <v>0</v>
      </c>
      <c r="L58" s="11">
        <f t="shared" si="6"/>
        <v>0</v>
      </c>
      <c r="M58" s="51" t="e">
        <f t="shared" si="7"/>
        <v>#DIV/0!</v>
      </c>
      <c r="N58" s="51" t="e">
        <f t="shared" si="10"/>
        <v>#DIV/0!</v>
      </c>
      <c r="O58" s="51" t="e">
        <f t="shared" si="8"/>
        <v>#DIV/0!</v>
      </c>
      <c r="P58" s="49">
        <f>SUM((D37+D38+D39+D40+D41+D42+D43+D44+D45+D46+D47+D48+D49+D50+D51+D52+D53+D54+D55+D56+D57+D58+H37+H38+H39+H40+H41+H42+H43+H44+H45+H46+H47+H48+H49+H50+H51+H52+H53+H54+H55+H56+H57+H58)/(C37+C38+C39+C40+C41+C42+C43+C44+C45+C46+C47+C48+C49+C50+C51+C52+C53+C54+C55+C56+C57+C58+G37+G38+G39+G40+G41+G42+G43+G44+G45+G46+G47+G48+G49+G50+G51+G52+G53+G54+G55+G56+G57+G58))</f>
        <v>16.546762589928058</v>
      </c>
      <c r="Q58" s="50">
        <f>SUM((L36+L37+L38+L39+L40+L41+L42+L43+L44+L45+L46+L47+L48+L49+L50+L51+L52+L53+L54+L55+L56+L57+L58)/(K36+K37+K38+K39+K40+K41+K42+K43+K44+K45+K46+K47+K48+K49+K50+K51+K52+K53+K54+K55+K56+K57+K58))</f>
        <v>16.44871635867543</v>
      </c>
    </row>
    <row r="59" spans="1:17" ht="18" x14ac:dyDescent="0.25">
      <c r="A59" s="28"/>
      <c r="B59" s="12"/>
      <c r="C59" s="13"/>
      <c r="D59" s="13"/>
      <c r="E59" s="13"/>
      <c r="F59" s="13"/>
      <c r="G59" s="13"/>
      <c r="H59" s="13"/>
      <c r="I59" s="13"/>
      <c r="J59" s="13"/>
      <c r="K59" s="11">
        <f t="shared" si="6"/>
        <v>0</v>
      </c>
      <c r="L59" s="11">
        <f t="shared" si="6"/>
        <v>0</v>
      </c>
      <c r="M59" s="51" t="e">
        <f t="shared" si="7"/>
        <v>#DIV/0!</v>
      </c>
      <c r="N59" s="51" t="e">
        <f t="shared" si="10"/>
        <v>#DIV/0!</v>
      </c>
      <c r="O59" s="51" t="e">
        <f t="shared" si="8"/>
        <v>#DIV/0!</v>
      </c>
      <c r="P59" s="49">
        <f>SUM((D37+D38+D39+D40+D41+D42+D43+D44+D45+D46+D47+D48+D49+D50+D51+D52+D53+D54+D55+D56+D57+D58+D59+H37+H38+H39+H40+H41+H42+H43+H44+H45+H46+H47+H48+H49+H50+H51+H52+H53+H54+H55+H56+H57+H58+H59)/(C37+C38+C39+C40+C41+C42+C43+C44+C45+C46+C47+C48+C49+C50+C51+C52+C53+C54+C55+C56+C57+C58+C59+G37+G38+G39+G40+G41+G42+G43+G44+G45+G46+G47+G48+G49+G50+G51+G52+G53+G54+G55+G56+G57+G58+G59))</f>
        <v>16.546762589928058</v>
      </c>
      <c r="Q59" s="50">
        <f>SUM((L36+L37+L38+L39+L40+L41+L42+L43+L44+L45+L46+L47+L48+L49+L50+L51+L52+L53+L54+L55+L56+L57+L58+L59)/(K36+K37+K38+K39+K40+K41+K42+K43+K44+K45+K46+K47+K48+K49+K50+K51+K52+K53+K54+K55+K56+K57+K58+K59))</f>
        <v>16.44871635867543</v>
      </c>
    </row>
    <row r="60" spans="1:17" ht="18" x14ac:dyDescent="0.25">
      <c r="A60" s="28"/>
      <c r="B60" s="12"/>
      <c r="C60" s="13"/>
      <c r="D60" s="13"/>
      <c r="E60" s="13"/>
      <c r="F60" s="13"/>
      <c r="G60" s="13"/>
      <c r="H60" s="13"/>
      <c r="I60" s="13"/>
      <c r="J60" s="13"/>
      <c r="K60" s="11">
        <f t="shared" si="6"/>
        <v>0</v>
      </c>
      <c r="L60" s="11">
        <f t="shared" si="6"/>
        <v>0</v>
      </c>
      <c r="M60" s="51" t="e">
        <f t="shared" si="7"/>
        <v>#DIV/0!</v>
      </c>
      <c r="N60" s="51" t="e">
        <f t="shared" si="10"/>
        <v>#DIV/0!</v>
      </c>
      <c r="O60" s="51" t="e">
        <f t="shared" si="8"/>
        <v>#DIV/0!</v>
      </c>
      <c r="P60" s="49">
        <f>SUM((D37+D38+D39+D40+D41+D42+D43+D44+D45+D46+D47+D48+D49+D50+D51+D52+D53+D54+D55+D56+D57+D58+D59+D60+H37+H38+H39+H40+H41+H42+H43+H44+H45+H46+H47+H48+H49+H50+H51+H52+H53+H54+H55+H56+H57+H58+H59+H60)/(C37+C38+C39+C40+C41+C42+C43+C44+C45+C46+C47+C48+C49+C50+C51+C52+C53+C54+C55+C56+C57+C58+C59+C60+G37+G38+G39+G40+G41+G42+G43+G44+G45+G46+G47+G48+G49+G50+G51+G52+G53+G54+G55+G56+G57+G58+G59+G60))</f>
        <v>16.546762589928058</v>
      </c>
      <c r="Q60" s="50">
        <f>SUM((L36+L37+L38+L39+L40+L41+L42+L43+L44+L45+L46+L47+L48+L49+L50+L51+L52+L53+L54+L55+L56+L57+L58+L59+L60)/(K36+K37+K38+K39+K40+K41+K42+K43+K44+K45+K46+K47+K48+K49+K50+K51+K52+K53+K54+K55+K56+K57+K58+K59+K60))</f>
        <v>16.44871635867543</v>
      </c>
    </row>
    <row r="61" spans="1:17" ht="18" x14ac:dyDescent="0.25">
      <c r="A61" s="28"/>
      <c r="B61" s="12"/>
      <c r="C61" s="13"/>
      <c r="D61" s="13"/>
      <c r="E61" s="13"/>
      <c r="F61" s="13"/>
      <c r="G61" s="13"/>
      <c r="H61" s="13"/>
      <c r="I61" s="13"/>
      <c r="J61" s="13"/>
      <c r="K61" s="11">
        <f t="shared" si="6"/>
        <v>0</v>
      </c>
      <c r="L61" s="11">
        <f t="shared" si="6"/>
        <v>0</v>
      </c>
      <c r="M61" s="51" t="e">
        <f t="shared" si="7"/>
        <v>#DIV/0!</v>
      </c>
      <c r="N61" s="51" t="e">
        <f t="shared" si="10"/>
        <v>#DIV/0!</v>
      </c>
      <c r="O61" s="51" t="e">
        <f t="shared" si="8"/>
        <v>#DIV/0!</v>
      </c>
      <c r="P61" s="49">
        <f>SUM((D37+D38+D39+D40+D41+D42+D43+D44+D45+D46+D47+D48+D49+D50+D51+D52+D53+D54+D55+D56+D57+D58+D59+D60+D61+H37+H38+H39+H40+H41+H42+H43+H44+H45+H46+H47+H48+H49+H50+H51+H52+H53+H54+H55+H56+H57+H58+H59+H60+H61)/(C37+C38+C39+C40+C41+C42+C43+C44+C45+C46+C47+C48+C49+C50+C51+C52+C53+C54+C55+C56+C57+C58+C59+C60+C61+G37+G38+G39+G40+G41+G42+G43+G44+G45+G46+G47+G48+G49+G50+G51+G52+G53+G54+G55+G56+G57+G58+G59+G60+G61))</f>
        <v>16.546762589928058</v>
      </c>
      <c r="Q61" s="50">
        <f>SUM((L36+L37+L38+L39+L40+L41+L42+L43+L44+L45+L46+L47+L48+L49+L50+L51+L52+L53+L54+L55+L56+L57+L58+L59+L60+L61)/(K36+K37+K38+K39+K40+K41+K42+K43+K44+K45+K46+K47+K48+K49+K50+K51+K52+K53+K54+K55+K56+K57+K58+K59+K60+K61))</f>
        <v>16.44871635867543</v>
      </c>
    </row>
    <row r="62" spans="1:17" ht="18" x14ac:dyDescent="0.25">
      <c r="A62" s="28"/>
      <c r="B62" s="15"/>
      <c r="C62" s="13"/>
      <c r="D62" s="13"/>
      <c r="E62" s="13"/>
      <c r="F62" s="13"/>
      <c r="G62" s="13"/>
      <c r="H62" s="13"/>
      <c r="I62" s="13"/>
      <c r="J62" s="13"/>
      <c r="K62" s="11">
        <f t="shared" si="6"/>
        <v>0</v>
      </c>
      <c r="L62" s="11">
        <f t="shared" si="6"/>
        <v>0</v>
      </c>
      <c r="M62" s="51" t="e">
        <f t="shared" si="7"/>
        <v>#DIV/0!</v>
      </c>
      <c r="N62" s="51" t="e">
        <f t="shared" si="10"/>
        <v>#DIV/0!</v>
      </c>
      <c r="O62" s="51" t="e">
        <f t="shared" si="8"/>
        <v>#DIV/0!</v>
      </c>
      <c r="P62" s="49">
        <f>SUM((D37+D38+D39+D40+D41+D42+D43+D44+D45+D46+D47+D48+D49+D50+D51+D52+D53+D54+D55+D56+D57+D58+D59+D60+D61+D62+H37+H38+H39+H40+H41+H42+H43+H44+H45+H46+H47+H48+H49+H50+H51+H52+H53+H54+H55+H56+H57+H58+H59+H60+H61+H62)/(C37+C38+C39+C40+C41+C42+C43+C44+C45+C46+C47+C48+C49+C50+C51+C52+C53+C54+C55+C56+C57+C58+C59+C60+C61+C62+G37+G38+G39+G40+G41+G42+G43+G44+G45+G46+G47+G48+G49+G50+G51+G52+G53+G54+G55+G56+G57+G58+G59+G60+G61+G62))</f>
        <v>16.546762589928058</v>
      </c>
      <c r="Q62" s="50">
        <f>SUM((L36+L37+L38+L39+L40+L41+L42+L43+L44+L45+L46+L47+L48+L49+L50+L51+L52+L53+L54+L55+L56+L57+L58+L59+L60+L61+L62)/(K36+K37+K38+K39+K40+K41+K42+K43+K44+K45+K46+K47+K48+K49+K50+K51+K52+K53+K54+K55+K56+K57+K58+K59+K60+K61+K62))</f>
        <v>16.44871635867543</v>
      </c>
    </row>
    <row r="63" spans="1:17" ht="18" x14ac:dyDescent="0.25">
      <c r="A63" s="28"/>
      <c r="B63" s="15"/>
      <c r="C63" s="13"/>
      <c r="D63" s="13"/>
      <c r="E63" s="13"/>
      <c r="F63" s="13"/>
      <c r="G63" s="13"/>
      <c r="H63" s="13"/>
      <c r="I63" s="13"/>
      <c r="J63" s="13"/>
      <c r="K63" s="11">
        <f t="shared" si="6"/>
        <v>0</v>
      </c>
      <c r="L63" s="11">
        <f t="shared" si="6"/>
        <v>0</v>
      </c>
      <c r="M63" s="51" t="e">
        <f t="shared" si="7"/>
        <v>#DIV/0!</v>
      </c>
      <c r="N63" s="51" t="e">
        <f t="shared" si="10"/>
        <v>#DIV/0!</v>
      </c>
      <c r="O63" s="51" t="e">
        <f t="shared" si="8"/>
        <v>#DIV/0!</v>
      </c>
      <c r="P63" s="49">
        <f>SUM((D37+D38+D39+D40+D41+D42+D43+D44+D45+D46+D47+D48+D49+D50+D51+D52+D53+D54+D55+D56+D57+D58+D59+D60+D61+D62+D63+H37+H38+H39+H40+H41+H42+H43+H44+H45+H46+H47+H48+H49+H50+H51+H52+H53+H54+H55+H56+H57+H58+H59+H60+H61+H62+H63)/(C37+C38+C39+C40+C41+C42+C43+C44+C45+C46+C47+C48+C49+C50+C51+C52+C53+C54+C55+C56+C57+C58+C59+C60+C61+C62+C63+G37+G38+G39+G40+G41+G42+G43+G44+G45+G46+G47+G48+G49+G50+G51+G52+G53+G54+G55+G56+G57+G58+G59+G60+G61+G62+G63))</f>
        <v>16.546762589928058</v>
      </c>
      <c r="Q63" s="50">
        <f>SUM((L36+L37+L38+L39+L40+L41+L42+L43+L44+L45+L46+L47+L48+L49+L50+L51+L52+L53+L54+L55+L56+L57+L58+L59+L60+L61+L62+L63)/(K36+K37+K38+K39+K40+K41+K42+K43+K44+K45+K46+K47+K48+K49+K50+K51+K52+K53+K54+K55+K56+K57+K58+K59+K60+K61+K62+K63))</f>
        <v>16.44871635867543</v>
      </c>
    </row>
    <row r="64" spans="1:17" ht="18" x14ac:dyDescent="0.25">
      <c r="A64" s="5"/>
      <c r="B64" s="8"/>
      <c r="C64" s="14"/>
      <c r="D64" s="14"/>
      <c r="E64" s="14"/>
      <c r="F64" s="14"/>
      <c r="G64" s="14"/>
      <c r="H64" s="14"/>
      <c r="I64" s="14"/>
      <c r="J64" s="14"/>
      <c r="K64" s="8"/>
      <c r="L64" s="8"/>
      <c r="M64" s="46"/>
      <c r="N64" s="46"/>
      <c r="O64" s="46"/>
      <c r="P64" s="46"/>
      <c r="Q64" s="48"/>
    </row>
    <row r="65" spans="1:17" ht="18.75" thickBot="1" x14ac:dyDescent="0.3">
      <c r="A65" s="5"/>
      <c r="B65" s="8"/>
      <c r="C65" s="14"/>
      <c r="D65" s="14"/>
      <c r="E65" s="14"/>
      <c r="F65" s="14"/>
      <c r="G65" s="14"/>
      <c r="H65" s="14"/>
      <c r="I65" s="14"/>
      <c r="J65" s="14"/>
      <c r="K65" s="8"/>
      <c r="L65" s="8"/>
      <c r="M65" s="46"/>
      <c r="N65" s="46"/>
      <c r="O65" s="46"/>
      <c r="P65" s="46"/>
      <c r="Q65" s="48"/>
    </row>
    <row r="66" spans="1:17" ht="19.5" thickTop="1" thickBot="1" x14ac:dyDescent="0.3">
      <c r="A66" s="17" t="s">
        <v>18</v>
      </c>
      <c r="B66" s="19"/>
      <c r="C66" s="70">
        <f>Q63</f>
        <v>16.44871635867543</v>
      </c>
      <c r="D66" s="20"/>
      <c r="E66" s="20">
        <f>COUNTA(E37:E63)</f>
        <v>4</v>
      </c>
      <c r="F66" s="20">
        <f t="shared" ref="F66:J66" si="11">COUNTA(F37:F63)</f>
        <v>0</v>
      </c>
      <c r="G66" s="20"/>
      <c r="H66" s="20"/>
      <c r="I66" s="20">
        <f t="shared" si="11"/>
        <v>2</v>
      </c>
      <c r="J66" s="20">
        <f t="shared" si="11"/>
        <v>2</v>
      </c>
      <c r="K66" s="68">
        <f>SUM(K36:K63)</f>
        <v>310.11538461538464</v>
      </c>
      <c r="L66" s="68">
        <f>SUM(L36:L63)</f>
        <v>5101</v>
      </c>
      <c r="M66" s="52"/>
      <c r="N66" s="52"/>
      <c r="O66" s="53"/>
      <c r="P66" s="53"/>
      <c r="Q66" s="48"/>
    </row>
    <row r="67" spans="1:17" ht="18" x14ac:dyDescent="0.25">
      <c r="A67" s="5"/>
      <c r="B67" s="28"/>
      <c r="C67" s="16"/>
      <c r="D67" s="16"/>
      <c r="E67" s="16"/>
      <c r="F67" s="16"/>
      <c r="G67" s="16"/>
      <c r="H67" s="16"/>
      <c r="I67" s="16"/>
      <c r="J67" s="16"/>
      <c r="K67" s="5"/>
      <c r="L67" s="5"/>
      <c r="M67" s="48"/>
      <c r="N67" s="48"/>
      <c r="O67" s="48"/>
      <c r="P67" s="48"/>
      <c r="Q67" s="48"/>
    </row>
    <row r="68" spans="1:17" ht="18" x14ac:dyDescent="0.25">
      <c r="A68" s="5" t="s">
        <v>28</v>
      </c>
      <c r="B68" s="28"/>
      <c r="C68" s="16"/>
      <c r="D68" s="16"/>
      <c r="E68" s="16"/>
      <c r="F68" s="16"/>
      <c r="G68" s="16"/>
      <c r="H68" s="16"/>
      <c r="I68" s="16"/>
      <c r="J68" s="16"/>
      <c r="K68" s="5"/>
      <c r="L68" s="5"/>
      <c r="M68" s="48"/>
      <c r="N68" s="48"/>
      <c r="O68" s="48"/>
      <c r="P68" s="48"/>
      <c r="Q68" s="48"/>
    </row>
    <row r="69" spans="1:17" ht="18" x14ac:dyDescent="0.25">
      <c r="A69" s="5"/>
      <c r="B69" s="9" t="s">
        <v>16</v>
      </c>
      <c r="C69" s="55">
        <f>SUM(D69/11.27)</f>
        <v>44.454303460514645</v>
      </c>
      <c r="D69" s="10">
        <v>501</v>
      </c>
      <c r="E69" s="10"/>
      <c r="F69" s="10"/>
      <c r="G69" s="10"/>
      <c r="H69" s="10"/>
      <c r="I69" s="10"/>
      <c r="J69" s="10"/>
      <c r="K69" s="56">
        <f>C69</f>
        <v>44.454303460514645</v>
      </c>
      <c r="L69" s="11">
        <v>501</v>
      </c>
      <c r="M69" s="49">
        <f>SUM(D69/C69)</f>
        <v>11.27</v>
      </c>
      <c r="N69" s="46" t="e">
        <f>SUM(H69/G69)</f>
        <v>#DIV/0!</v>
      </c>
      <c r="O69" s="49">
        <f>SUM(L69/K69)</f>
        <v>11.27</v>
      </c>
      <c r="P69" s="49">
        <f>SUM((D69+H69)/(C69+G69))</f>
        <v>11.27</v>
      </c>
      <c r="Q69" s="50">
        <f>SUM(L69/K69)</f>
        <v>11.27</v>
      </c>
    </row>
    <row r="70" spans="1:17" ht="18" x14ac:dyDescent="0.25">
      <c r="A70" s="5"/>
      <c r="B70" s="12">
        <v>46282</v>
      </c>
      <c r="C70" s="13"/>
      <c r="D70" s="13"/>
      <c r="E70" s="13"/>
      <c r="F70" s="13"/>
      <c r="G70" s="13">
        <v>30</v>
      </c>
      <c r="H70" s="13">
        <v>297</v>
      </c>
      <c r="I70" s="13"/>
      <c r="J70" s="13" t="s">
        <v>17</v>
      </c>
      <c r="K70" s="11">
        <f>SUM(C70+G70)</f>
        <v>30</v>
      </c>
      <c r="L70" s="11">
        <f>SUM(D70+H70)</f>
        <v>297</v>
      </c>
      <c r="M70" s="49" t="e">
        <f>SUM(D70/C70)</f>
        <v>#DIV/0!</v>
      </c>
      <c r="N70" s="49">
        <f>SUM(H70/G70)</f>
        <v>9.9</v>
      </c>
      <c r="O70" s="49">
        <f>SUM(L70/K70)</f>
        <v>9.9</v>
      </c>
      <c r="P70" s="49">
        <f>SUM((D70+H70)/(C70+G70))</f>
        <v>9.9</v>
      </c>
      <c r="Q70" s="50">
        <f>SUM((L69+L70)/(K69+K70))</f>
        <v>10.717983553807651</v>
      </c>
    </row>
    <row r="71" spans="1:17" ht="18" x14ac:dyDescent="0.25">
      <c r="A71" s="5"/>
      <c r="B71" s="12">
        <f>SUM(B70+7)</f>
        <v>46289</v>
      </c>
      <c r="C71" s="13">
        <v>54</v>
      </c>
      <c r="D71" s="13">
        <v>555</v>
      </c>
      <c r="E71" s="13"/>
      <c r="F71" s="13" t="s">
        <v>17</v>
      </c>
      <c r="G71" s="13">
        <v>49</v>
      </c>
      <c r="H71" s="13">
        <v>325</v>
      </c>
      <c r="I71" s="13" t="s">
        <v>17</v>
      </c>
      <c r="J71" s="13"/>
      <c r="K71" s="11">
        <f t="shared" ref="K71:L96" si="12">SUM(C71+G71)</f>
        <v>103</v>
      </c>
      <c r="L71" s="11">
        <f t="shared" si="12"/>
        <v>880</v>
      </c>
      <c r="M71" s="51">
        <f t="shared" ref="M71:M96" si="13">SUM(D71/C71)</f>
        <v>10.277777777777779</v>
      </c>
      <c r="N71" s="51">
        <f>SUM(H71/G71)</f>
        <v>6.6326530612244898</v>
      </c>
      <c r="O71" s="51">
        <f t="shared" ref="O71:O96" si="14">SUM(L71/K71)</f>
        <v>8.5436893203883493</v>
      </c>
      <c r="P71" s="49">
        <f>SUM((D70+D71+H70+H71)/(C70+C71+G70+G71))</f>
        <v>8.8496240601503757</v>
      </c>
      <c r="Q71" s="50">
        <f>SUM((L69+L70+L71)/(K69+K70+K71))</f>
        <v>9.4559555179983104</v>
      </c>
    </row>
    <row r="72" spans="1:17" ht="18" x14ac:dyDescent="0.25">
      <c r="A72" s="5"/>
      <c r="B72" s="12">
        <f t="shared" ref="B72:B87" si="15">SUM(B71+7)</f>
        <v>46296</v>
      </c>
      <c r="C72" s="13">
        <v>33</v>
      </c>
      <c r="D72" s="13">
        <v>482</v>
      </c>
      <c r="E72" s="13"/>
      <c r="F72" s="13" t="s">
        <v>17</v>
      </c>
      <c r="G72" s="13">
        <v>49</v>
      </c>
      <c r="H72" s="13">
        <v>301</v>
      </c>
      <c r="I72" s="13" t="s">
        <v>17</v>
      </c>
      <c r="J72" s="13"/>
      <c r="K72" s="11">
        <f t="shared" si="12"/>
        <v>82</v>
      </c>
      <c r="L72" s="11">
        <f t="shared" si="12"/>
        <v>783</v>
      </c>
      <c r="M72" s="51">
        <f t="shared" si="13"/>
        <v>14.606060606060606</v>
      </c>
      <c r="N72" s="51">
        <f t="shared" ref="N72:N96" si="16">SUM(H72/G72)</f>
        <v>6.1428571428571432</v>
      </c>
      <c r="O72" s="51">
        <f t="shared" si="14"/>
        <v>9.5487804878048781</v>
      </c>
      <c r="P72" s="49">
        <f>SUM((D70+D71+D72+H70+H71+H72)/(C70+C71+C72+G70+G71+G72))</f>
        <v>9.1162790697674421</v>
      </c>
      <c r="Q72" s="50">
        <f>SUM((L69+L70+L71+L72)/(K69+K70+K71+K72))</f>
        <v>9.4852926591542541</v>
      </c>
    </row>
    <row r="73" spans="1:17" ht="18" x14ac:dyDescent="0.25">
      <c r="A73" s="5"/>
      <c r="B73" s="12">
        <f t="shared" si="15"/>
        <v>46303</v>
      </c>
      <c r="C73" s="13">
        <v>32</v>
      </c>
      <c r="D73" s="13">
        <v>541</v>
      </c>
      <c r="E73" s="13" t="s">
        <v>17</v>
      </c>
      <c r="F73" s="13"/>
      <c r="G73" s="13">
        <v>18</v>
      </c>
      <c r="H73" s="13">
        <v>301</v>
      </c>
      <c r="I73" s="13" t="s">
        <v>17</v>
      </c>
      <c r="J73" s="13"/>
      <c r="K73" s="11">
        <f t="shared" si="12"/>
        <v>50</v>
      </c>
      <c r="L73" s="11">
        <f t="shared" si="12"/>
        <v>842</v>
      </c>
      <c r="M73" s="51">
        <f t="shared" si="13"/>
        <v>16.90625</v>
      </c>
      <c r="N73" s="51">
        <f t="shared" si="16"/>
        <v>16.722222222222221</v>
      </c>
      <c r="O73" s="51">
        <f t="shared" si="14"/>
        <v>16.84</v>
      </c>
      <c r="P73" s="49">
        <f>SUM((D70+D71+D72+D73+H70+H71+H72+H73)/(C70+C71+C72+C73+G70+G71+G72+G73))</f>
        <v>10.573584905660377</v>
      </c>
      <c r="Q73" s="50">
        <f>SUM((L69+L70+L71+L72+L73)/(K69+K70+K71+K72+K73))</f>
        <v>10.673627618242032</v>
      </c>
    </row>
    <row r="74" spans="1:17" ht="18" x14ac:dyDescent="0.25">
      <c r="A74" s="5"/>
      <c r="B74" s="12">
        <f t="shared" si="15"/>
        <v>46310</v>
      </c>
      <c r="C74" s="13">
        <v>54</v>
      </c>
      <c r="D74" s="13">
        <v>517</v>
      </c>
      <c r="E74" s="13"/>
      <c r="F74" s="13" t="s">
        <v>17</v>
      </c>
      <c r="G74" s="13">
        <v>39</v>
      </c>
      <c r="H74" s="13">
        <v>368</v>
      </c>
      <c r="I74" s="13"/>
      <c r="J74" s="13" t="s">
        <v>17</v>
      </c>
      <c r="K74" s="11">
        <f t="shared" si="12"/>
        <v>93</v>
      </c>
      <c r="L74" s="11">
        <f t="shared" si="12"/>
        <v>885</v>
      </c>
      <c r="M74" s="51">
        <f t="shared" si="13"/>
        <v>9.5740740740740744</v>
      </c>
      <c r="N74" s="51">
        <f t="shared" si="16"/>
        <v>9.4358974358974361</v>
      </c>
      <c r="O74" s="51">
        <f t="shared" si="14"/>
        <v>9.5161290322580641</v>
      </c>
      <c r="P74" s="49">
        <f>SUM((D70+D71+D72+D73+D74+H70+H71+H72+H73+H74)/(C70+C71+C72+C73+C74+G70+G71+G72+G73+G74))</f>
        <v>10.298882681564246</v>
      </c>
      <c r="Q74" s="50">
        <f>SUM((L69+L70+L71+L72+L73+L74)/(K69+K70+K71+K72+K73+K74))</f>
        <v>10.40615037282336</v>
      </c>
    </row>
    <row r="75" spans="1:17" ht="18" x14ac:dyDescent="0.25">
      <c r="A75" s="5"/>
      <c r="B75" s="12">
        <f t="shared" si="15"/>
        <v>46317</v>
      </c>
      <c r="C75" s="13">
        <v>47</v>
      </c>
      <c r="D75" s="13">
        <v>561</v>
      </c>
      <c r="E75" s="13" t="s">
        <v>17</v>
      </c>
      <c r="F75" s="13"/>
      <c r="G75" s="13">
        <v>25</v>
      </c>
      <c r="H75" s="13">
        <v>301</v>
      </c>
      <c r="I75" s="13" t="s">
        <v>17</v>
      </c>
      <c r="J75" s="13"/>
      <c r="K75" s="11">
        <f t="shared" si="12"/>
        <v>72</v>
      </c>
      <c r="L75" s="11">
        <f t="shared" si="12"/>
        <v>862</v>
      </c>
      <c r="M75" s="51">
        <f t="shared" si="13"/>
        <v>11.936170212765957</v>
      </c>
      <c r="N75" s="51">
        <f t="shared" si="16"/>
        <v>12.04</v>
      </c>
      <c r="O75" s="51">
        <f t="shared" si="14"/>
        <v>11.972222222222221</v>
      </c>
      <c r="P75" s="49">
        <f>SUM((D70+D71+D72+D73+D74+D75+H70+H71+H72+H73+H74+H75)/(C70+C71+C72+C73+C74+C75+G70+G71+G72+G73+G74+G75))</f>
        <v>10.57906976744186</v>
      </c>
      <c r="Q75" s="50">
        <f>SUM((L69+L70+L71+L72+L73+L74+L75)/(K69+K70+K71+K72+K73+K74+K75))</f>
        <v>10.643806923379028</v>
      </c>
    </row>
    <row r="76" spans="1:17" ht="18" x14ac:dyDescent="0.25">
      <c r="A76" s="5"/>
      <c r="B76" s="12">
        <f t="shared" si="15"/>
        <v>46324</v>
      </c>
      <c r="C76" s="13"/>
      <c r="D76" s="13"/>
      <c r="E76" s="13"/>
      <c r="F76" s="13"/>
      <c r="G76" s="13"/>
      <c r="H76" s="13"/>
      <c r="I76" s="13"/>
      <c r="J76" s="13"/>
      <c r="K76" s="11">
        <f t="shared" si="12"/>
        <v>0</v>
      </c>
      <c r="L76" s="11">
        <f t="shared" si="12"/>
        <v>0</v>
      </c>
      <c r="M76" s="51" t="e">
        <f t="shared" si="13"/>
        <v>#DIV/0!</v>
      </c>
      <c r="N76" s="51" t="e">
        <f t="shared" si="16"/>
        <v>#DIV/0!</v>
      </c>
      <c r="O76" s="51" t="e">
        <f t="shared" si="14"/>
        <v>#DIV/0!</v>
      </c>
      <c r="P76" s="49">
        <f>SUM((D70+D71+D72+D73+D74+D75+D76+H70+H71+H72+H73+H74+H75+H76)/(C70+C71+C72+C73+C74+C75+C76+G70+G71+G72+G73+G74+G75+G76))</f>
        <v>10.57906976744186</v>
      </c>
      <c r="Q76" s="50">
        <f>SUM((L69+L70+L71+L72+L73+L74+L75+L76)/(K69+K70+K71+K72+K73+K74+K75+K76))</f>
        <v>10.643806923379028</v>
      </c>
    </row>
    <row r="77" spans="1:17" ht="18" x14ac:dyDescent="0.25">
      <c r="A77" s="5"/>
      <c r="B77" s="12">
        <f t="shared" si="15"/>
        <v>46331</v>
      </c>
      <c r="C77" s="13"/>
      <c r="D77" s="13"/>
      <c r="E77" s="13"/>
      <c r="F77" s="13"/>
      <c r="G77" s="13"/>
      <c r="H77" s="13"/>
      <c r="I77" s="13"/>
      <c r="J77" s="13"/>
      <c r="K77" s="11">
        <f t="shared" si="12"/>
        <v>0</v>
      </c>
      <c r="L77" s="11">
        <f t="shared" si="12"/>
        <v>0</v>
      </c>
      <c r="M77" s="51" t="e">
        <f t="shared" si="13"/>
        <v>#DIV/0!</v>
      </c>
      <c r="N77" s="51" t="e">
        <f t="shared" si="16"/>
        <v>#DIV/0!</v>
      </c>
      <c r="O77" s="51" t="e">
        <f t="shared" si="14"/>
        <v>#DIV/0!</v>
      </c>
      <c r="P77" s="49">
        <f>SUM((D70+D71+D72+D73+D74+D75+D76+D77+H70+H71+H72+H73+H74+H75+H76+H77)/(C70+C71+C72+C73+C74+C75+C76+C77+G70+G71+G72+G73+G74+G75+G76+G77))</f>
        <v>10.57906976744186</v>
      </c>
      <c r="Q77" s="50">
        <f>SUM((L69+L70+L71+L72+L73+L74+L75+L76+L77)/(K69+K70+K71+K72+K73+K74+K75+K76+K77))</f>
        <v>10.643806923379028</v>
      </c>
    </row>
    <row r="78" spans="1:17" ht="18" x14ac:dyDescent="0.25">
      <c r="A78" s="5"/>
      <c r="B78" s="12">
        <f t="shared" si="15"/>
        <v>46338</v>
      </c>
      <c r="C78" s="13"/>
      <c r="D78" s="13"/>
      <c r="E78" s="13"/>
      <c r="F78" s="13"/>
      <c r="G78" s="13"/>
      <c r="H78" s="13"/>
      <c r="I78" s="13"/>
      <c r="J78" s="13"/>
      <c r="K78" s="11">
        <f t="shared" si="12"/>
        <v>0</v>
      </c>
      <c r="L78" s="11">
        <f t="shared" si="12"/>
        <v>0</v>
      </c>
      <c r="M78" s="51" t="e">
        <f t="shared" si="13"/>
        <v>#DIV/0!</v>
      </c>
      <c r="N78" s="51" t="e">
        <f t="shared" si="16"/>
        <v>#DIV/0!</v>
      </c>
      <c r="O78" s="51" t="e">
        <f t="shared" si="14"/>
        <v>#DIV/0!</v>
      </c>
      <c r="P78" s="49">
        <f>SUM((D70+D71+D72+D73+D74+D75+D76+D77+D78+H70+H71+H72+H73+H74+H75+H76+H77+H78)/(C70+C71+C72+C73+C74+C75+C76+C77+C78+G70+G71+G72+G73+G74+G75+G76+G77+G78))</f>
        <v>10.57906976744186</v>
      </c>
      <c r="Q78" s="50">
        <f>SUM((L69+L70+L71+L72+L73+L74+L75+L76+L77+L78)/(K69+K70+K71+K72+K73+K74+K75+K76+K77+K78))</f>
        <v>10.643806923379028</v>
      </c>
    </row>
    <row r="79" spans="1:17" ht="18" x14ac:dyDescent="0.25">
      <c r="A79" s="5"/>
      <c r="B79" s="12">
        <f t="shared" si="15"/>
        <v>46345</v>
      </c>
      <c r="C79" s="13"/>
      <c r="D79" s="13"/>
      <c r="E79" s="13"/>
      <c r="F79" s="13"/>
      <c r="G79" s="13"/>
      <c r="H79" s="13"/>
      <c r="I79" s="13"/>
      <c r="J79" s="13"/>
      <c r="K79" s="11">
        <f t="shared" si="12"/>
        <v>0</v>
      </c>
      <c r="L79" s="11">
        <f t="shared" si="12"/>
        <v>0</v>
      </c>
      <c r="M79" s="51" t="e">
        <f t="shared" si="13"/>
        <v>#DIV/0!</v>
      </c>
      <c r="N79" s="51" t="e">
        <f t="shared" si="16"/>
        <v>#DIV/0!</v>
      </c>
      <c r="O79" s="51" t="e">
        <f t="shared" si="14"/>
        <v>#DIV/0!</v>
      </c>
      <c r="P79" s="49">
        <f>SUM((D70+D71+D72+D73+D74+D75+D76+D77+D78+D79+H70+H71+H72+H73+H74+H75+H76+H77+H78+H79)/(C70+C71+C72+C73+C74+C75+C76+C77+C78+C79+G70+G71+G72+G73+G74+G75+G76+G77+G78+G79))</f>
        <v>10.57906976744186</v>
      </c>
      <c r="Q79" s="50">
        <f>SUM((L69+L70+L71+L72+L73+L74+L75+L76+L77+L78+L79)/(K69+K70+K71+K72+K73+K74+K75+K76+K77+K78+K79))</f>
        <v>10.643806923379028</v>
      </c>
    </row>
    <row r="80" spans="1:17" ht="18" x14ac:dyDescent="0.25">
      <c r="A80" s="5"/>
      <c r="B80" s="12">
        <f t="shared" si="15"/>
        <v>46352</v>
      </c>
      <c r="C80" s="13"/>
      <c r="D80" s="13"/>
      <c r="E80" s="13"/>
      <c r="F80" s="13"/>
      <c r="G80" s="13"/>
      <c r="H80" s="13"/>
      <c r="I80" s="13"/>
      <c r="J80" s="13"/>
      <c r="K80" s="11">
        <f t="shared" si="12"/>
        <v>0</v>
      </c>
      <c r="L80" s="11">
        <f t="shared" si="12"/>
        <v>0</v>
      </c>
      <c r="M80" s="51" t="e">
        <f t="shared" si="13"/>
        <v>#DIV/0!</v>
      </c>
      <c r="N80" s="51" t="e">
        <f t="shared" si="16"/>
        <v>#DIV/0!</v>
      </c>
      <c r="O80" s="51" t="e">
        <f t="shared" si="14"/>
        <v>#DIV/0!</v>
      </c>
      <c r="P80" s="49">
        <f>SUM((D70+D71+D72+D73+D74+D75+D76+D77+D78+D79+D80+H70+H71+H72+H73+H74+H75+H76+H77+H78+H79+H80)/(C70+C71+C72+C73+C74+C75+C76+C77+C78+C79+C80+G70+G71+G72+G73+G74+G75+G76+G77+G78+G79+G80))</f>
        <v>10.57906976744186</v>
      </c>
      <c r="Q80" s="50">
        <f>SUM((L69+L70+L71+L72+L73+L74+L75+L76+L77+L78+L79+L80)/(K69+K70+K71+K72+K73+K74+K75+K76+K77+K78+K79+K80))</f>
        <v>10.643806923379028</v>
      </c>
    </row>
    <row r="81" spans="1:17" ht="18" x14ac:dyDescent="0.25">
      <c r="A81" s="5"/>
      <c r="B81" s="12">
        <f t="shared" si="15"/>
        <v>46359</v>
      </c>
      <c r="C81" s="13"/>
      <c r="D81" s="13"/>
      <c r="E81" s="13"/>
      <c r="F81" s="13"/>
      <c r="G81" s="13"/>
      <c r="H81" s="13"/>
      <c r="I81" s="13"/>
      <c r="J81" s="13"/>
      <c r="K81" s="11">
        <f t="shared" si="12"/>
        <v>0</v>
      </c>
      <c r="L81" s="11">
        <f t="shared" si="12"/>
        <v>0</v>
      </c>
      <c r="M81" s="51" t="e">
        <f t="shared" si="13"/>
        <v>#DIV/0!</v>
      </c>
      <c r="N81" s="51" t="e">
        <f t="shared" si="16"/>
        <v>#DIV/0!</v>
      </c>
      <c r="O81" s="51" t="e">
        <f t="shared" si="14"/>
        <v>#DIV/0!</v>
      </c>
      <c r="P81" s="49">
        <f>SUM((D70+D71+D72+D73+D74+D75+D76+D77+D78+D79+D80+D81+H70+H71+H72+H73+H74+H75+H76+H77+H78+H79+H80+H81)/(C70+C71+C72+C73+C74+C75+C76+C77+C78+C79+C80+C81+G70+G71+G72+G73+G74+G75+G76+G77+G78+G79+G80+G81))</f>
        <v>10.57906976744186</v>
      </c>
      <c r="Q81" s="50">
        <f>SUM((L69+L70+L71+L72+L73+L74+L75+L76+L77+L78+L79+L80+L81)/(K69+K70+K71+K72+K73+K74+K75+K76+K77+K78+K79+K80+K81))</f>
        <v>10.643806923379028</v>
      </c>
    </row>
    <row r="82" spans="1:17" ht="18" x14ac:dyDescent="0.25">
      <c r="A82" s="5"/>
      <c r="B82" s="12">
        <f t="shared" si="15"/>
        <v>46366</v>
      </c>
      <c r="C82" s="13"/>
      <c r="D82" s="13"/>
      <c r="E82" s="13"/>
      <c r="F82" s="13"/>
      <c r="G82" s="13"/>
      <c r="H82" s="13"/>
      <c r="I82" s="13"/>
      <c r="J82" s="13"/>
      <c r="K82" s="11">
        <f t="shared" si="12"/>
        <v>0</v>
      </c>
      <c r="L82" s="11">
        <f t="shared" si="12"/>
        <v>0</v>
      </c>
      <c r="M82" s="51" t="e">
        <f t="shared" si="13"/>
        <v>#DIV/0!</v>
      </c>
      <c r="N82" s="51" t="e">
        <f t="shared" si="16"/>
        <v>#DIV/0!</v>
      </c>
      <c r="O82" s="51" t="e">
        <f t="shared" si="14"/>
        <v>#DIV/0!</v>
      </c>
      <c r="P82" s="49">
        <f>SUM((D70+D71+D72+D73+D74+D75+D76+D77+D78+D79+D80+D81+D82+H70+H71+H72+H73+H74+H75+H76+H77+H78+H79+H80+H81+H82)/(C70+C71+C72+C73+C74+C75+C76+C77+C78+C79+C80+C81+C82+G70+G71+G72+G73+G74+G75+G76+G77+G78+G79+G80+G81+G82))</f>
        <v>10.57906976744186</v>
      </c>
      <c r="Q82" s="50">
        <f>SUM((L69+L70+L71+L72+L73+L74+L75+L76+L77+L78+L79+L80+L81+L82)/(K69+K70+K71+K72+K73+K74+K75+K76+K77+K78+K79+K80+K81+K82))</f>
        <v>10.643806923379028</v>
      </c>
    </row>
    <row r="83" spans="1:17" ht="18" x14ac:dyDescent="0.25">
      <c r="A83" s="5"/>
      <c r="B83" s="12">
        <f t="shared" si="15"/>
        <v>46373</v>
      </c>
      <c r="C83" s="13"/>
      <c r="D83" s="13"/>
      <c r="E83" s="13"/>
      <c r="F83" s="13"/>
      <c r="G83" s="13"/>
      <c r="H83" s="13"/>
      <c r="I83" s="13"/>
      <c r="J83" s="13"/>
      <c r="K83" s="11">
        <f t="shared" si="12"/>
        <v>0</v>
      </c>
      <c r="L83" s="11">
        <f t="shared" si="12"/>
        <v>0</v>
      </c>
      <c r="M83" s="51" t="e">
        <f t="shared" si="13"/>
        <v>#DIV/0!</v>
      </c>
      <c r="N83" s="51" t="e">
        <f t="shared" si="16"/>
        <v>#DIV/0!</v>
      </c>
      <c r="O83" s="51" t="e">
        <f t="shared" si="14"/>
        <v>#DIV/0!</v>
      </c>
      <c r="P83" s="49">
        <f>SUM((D70+D71+D72+D73+D74+D75+D76+D77+D78+D79+D80+D81+D82+D83+H70+H71+H72+H73+H74+H75+H76+H77+H78+H79+H80+H81+H82+H83)/(C70+C71+C72+C73+C74+C75+C76+C77+C78+C79+C80+C81+C82+C83+G70+G71+G72+G73+G74+G75+G76+G77+G78+G79+G80+G81+G82+G83))</f>
        <v>10.57906976744186</v>
      </c>
      <c r="Q83" s="50">
        <f>SUM((L69+L70+L71+L72+L73+L74+L75+L76+L77+L78+L79+L80+L81+L82+L83)/(K69+K70+K71+K72+K73+K74+K75+K76+K77+K78+K79+K80+K81+K82+K83))</f>
        <v>10.643806923379028</v>
      </c>
    </row>
    <row r="84" spans="1:17" ht="18" x14ac:dyDescent="0.25">
      <c r="A84" s="5"/>
      <c r="B84" s="12">
        <f t="shared" si="15"/>
        <v>46380</v>
      </c>
      <c r="C84" s="13"/>
      <c r="D84" s="13"/>
      <c r="E84" s="13"/>
      <c r="F84" s="13"/>
      <c r="G84" s="13"/>
      <c r="H84" s="13"/>
      <c r="I84" s="13"/>
      <c r="J84" s="13"/>
      <c r="K84" s="11">
        <f t="shared" si="12"/>
        <v>0</v>
      </c>
      <c r="L84" s="11">
        <f t="shared" si="12"/>
        <v>0</v>
      </c>
      <c r="M84" s="51" t="e">
        <f t="shared" si="13"/>
        <v>#DIV/0!</v>
      </c>
      <c r="N84" s="51" t="e">
        <f t="shared" si="16"/>
        <v>#DIV/0!</v>
      </c>
      <c r="O84" s="51" t="e">
        <f t="shared" si="14"/>
        <v>#DIV/0!</v>
      </c>
      <c r="P84" s="49">
        <f>SUM((D70+D71+D72+D73+D74+D75+D76+D77+D78+D79+D80+D81+D82+D83+D84+H70+H71+H72+H73+H74+H75+H76+H77+H78+H79+H80+H81+H82+H83+H84)/(C70+C71+C72+C73+C74+C75+C76+C77+C78+C79+C80+C81+C82+C83+C84+G70+G71+G72+G73+G74+G75+G76+G77+G78+G79+G80+G81+G82+G83+G84))</f>
        <v>10.57906976744186</v>
      </c>
      <c r="Q84" s="50">
        <f>SUM((L69+L70+L71+L72+L73+L74+L75+L76+L77+L78+L79+L80+L81+L82+L83+L84)/(K69+K70+K71+K72+K73+K74+K75+K76+K77+K78+K79+K80+K81+K82+K83+K84))</f>
        <v>10.643806923379028</v>
      </c>
    </row>
    <row r="85" spans="1:17" ht="18" x14ac:dyDescent="0.25">
      <c r="A85" s="5"/>
      <c r="B85" s="12">
        <f t="shared" si="15"/>
        <v>46387</v>
      </c>
      <c r="C85" s="13"/>
      <c r="D85" s="13"/>
      <c r="E85" s="13"/>
      <c r="F85" s="13"/>
      <c r="G85" s="13"/>
      <c r="H85" s="13"/>
      <c r="I85" s="13"/>
      <c r="J85" s="13"/>
      <c r="K85" s="11">
        <f t="shared" si="12"/>
        <v>0</v>
      </c>
      <c r="L85" s="11">
        <f t="shared" si="12"/>
        <v>0</v>
      </c>
      <c r="M85" s="51" t="e">
        <f t="shared" si="13"/>
        <v>#DIV/0!</v>
      </c>
      <c r="N85" s="51" t="e">
        <f t="shared" si="16"/>
        <v>#DIV/0!</v>
      </c>
      <c r="O85" s="51" t="e">
        <f t="shared" si="14"/>
        <v>#DIV/0!</v>
      </c>
      <c r="P85" s="49">
        <f>SUM((D70+D71+D72+D73+D74+D75+D76+D77+D78+D79+D80+D81+D82+D83+D84+D85+H70+H71+H72+H73+H74+H75+H76+H77+H78+H79+H80+H81+H82+H83+H84+H85)/(C70+C71+C72+C73+C74+C75+C76+C77+C78+C79+C80+C81+C82+C83+C84+C85+G70+G71+G72+G73+G74+G75+G76+G77+G78+G79+G80+G81+G82+G83+G84+G85))</f>
        <v>10.57906976744186</v>
      </c>
      <c r="Q85" s="50">
        <f>SUM((L69+L70+L71+L72+L73+L74+L75+L76+L77+L78+L79+L80+L81+L82+L83+L84+L85)/(K69+K70+K71+K72+K73+K74+K75+K76+K77+K78+K79+K80+K81+K82+K83+K84+K85))</f>
        <v>10.643806923379028</v>
      </c>
    </row>
    <row r="86" spans="1:17" ht="18" x14ac:dyDescent="0.25">
      <c r="A86" s="5"/>
      <c r="B86" s="12">
        <f t="shared" si="15"/>
        <v>46394</v>
      </c>
      <c r="C86" s="13"/>
      <c r="D86" s="13"/>
      <c r="E86" s="13"/>
      <c r="F86" s="13"/>
      <c r="G86" s="13"/>
      <c r="H86" s="13"/>
      <c r="I86" s="13"/>
      <c r="J86" s="13"/>
      <c r="K86" s="11">
        <f t="shared" si="12"/>
        <v>0</v>
      </c>
      <c r="L86" s="11">
        <f t="shared" si="12"/>
        <v>0</v>
      </c>
      <c r="M86" s="51" t="e">
        <f t="shared" si="13"/>
        <v>#DIV/0!</v>
      </c>
      <c r="N86" s="51" t="e">
        <f t="shared" si="16"/>
        <v>#DIV/0!</v>
      </c>
      <c r="O86" s="51" t="e">
        <f t="shared" si="14"/>
        <v>#DIV/0!</v>
      </c>
      <c r="P86" s="49">
        <f>SUM((D70+D71+D72+D73+D74+D75+D76+D77+D78+D79+D80+D81+D82+D83+D84+D85+D86+H70+H71+H72+H73+H74+H75+H76+H77+H78+H79+H80+H81+H82+H83+H84+H85+H86)/(C70+C71+C72+C73+C74+C75+C76+C77+C78+C79+C80+C81+C82+C83+C84+C85+C86+G70+G71+G72+G73+G74+G75+G76+G77+G78+G79+G80+G81+G82+G83+G84+G85+G86))</f>
        <v>10.57906976744186</v>
      </c>
      <c r="Q86" s="50">
        <f>SUM((L69+L70+L71+L72+L73+L74+L75+L76+L77+L78+L79+L80+L81+L82+L83+L84+L85+L86)/(K69+K70+K71+K72+K73+K74+K75+K76+K77+K78+K79+K80+K81+K82+K83+K84+K85+K86))</f>
        <v>10.643806923379028</v>
      </c>
    </row>
    <row r="87" spans="1:17" ht="18" x14ac:dyDescent="0.25">
      <c r="A87" s="5"/>
      <c r="B87" s="12">
        <f t="shared" si="15"/>
        <v>46401</v>
      </c>
      <c r="C87" s="13"/>
      <c r="D87" s="13"/>
      <c r="E87" s="13"/>
      <c r="F87" s="13"/>
      <c r="G87" s="13"/>
      <c r="H87" s="13"/>
      <c r="I87" s="13"/>
      <c r="J87" s="13"/>
      <c r="K87" s="11">
        <f t="shared" si="12"/>
        <v>0</v>
      </c>
      <c r="L87" s="11">
        <f t="shared" si="12"/>
        <v>0</v>
      </c>
      <c r="M87" s="51" t="e">
        <f t="shared" si="13"/>
        <v>#DIV/0!</v>
      </c>
      <c r="N87" s="51" t="e">
        <f t="shared" si="16"/>
        <v>#DIV/0!</v>
      </c>
      <c r="O87" s="51" t="e">
        <f t="shared" si="14"/>
        <v>#DIV/0!</v>
      </c>
      <c r="P87" s="49">
        <f>SUM((D70+D71+D72+D73+D74+D75+D76+D77+D78+D79+D80+D81+D82+D83+D84+D85+D86+D87+H70+H71+H72+H73+H74+H75+H76+H77+H78+H79+H80+H81+H82+H83+H84+H85+H86+H87)/(C70+C71+C72+C73+C74+C75+C76+C77+C78+C79+C80+C81+C82+C83+C84+C85+C86+C87+G70+G71+G72+G73+G74+G75+G76+G77+G78+G79+G80+G81+G82+G83+G84+G85+G86+G87))</f>
        <v>10.57906976744186</v>
      </c>
      <c r="Q87" s="50">
        <f>SUM((L69+L70+L71+L72+L73+L74+L75+L76+L77+L78+L79+L80+L81+L82+L83+L84+L85+L86+L87)/(K69+K70+K71+K72+K73+K74+K75+K76+K77+K78+K79+K80+K81+K82+K83+K84+K85+K86+K87))</f>
        <v>10.643806923379028</v>
      </c>
    </row>
    <row r="88" spans="1:17" ht="18" x14ac:dyDescent="0.25">
      <c r="A88" s="5"/>
      <c r="B88" s="12">
        <f>SUM(B87+7)</f>
        <v>46408</v>
      </c>
      <c r="C88" s="13"/>
      <c r="D88" s="13"/>
      <c r="E88" s="13"/>
      <c r="F88" s="13"/>
      <c r="G88" s="13"/>
      <c r="H88" s="13"/>
      <c r="I88" s="13"/>
      <c r="J88" s="13"/>
      <c r="K88" s="11">
        <f t="shared" si="12"/>
        <v>0</v>
      </c>
      <c r="L88" s="11">
        <f t="shared" si="12"/>
        <v>0</v>
      </c>
      <c r="M88" s="51" t="e">
        <f t="shared" si="13"/>
        <v>#DIV/0!</v>
      </c>
      <c r="N88" s="51" t="e">
        <f t="shared" si="16"/>
        <v>#DIV/0!</v>
      </c>
      <c r="O88" s="51" t="e">
        <f t="shared" si="14"/>
        <v>#DIV/0!</v>
      </c>
      <c r="P88" s="49">
        <f>SUM((D70+D71+D72+D73+D74+D75+D76+D77+D78+D79+D80+D81+D82+D83+D84+D85+D86+D87+D88+H70+H71+H72+H73+H74+H75+H76+H77+H78+H79+H80+H81+H82+H83+H84+H85+H86+H87+H88)/(C70+C71+C72+C73+C74+C75+C76+C77+C78+C79+C80+C81+C82+C83+C84+C85+C86+C87+C88+G70+G71+G72+G73+G74+G75+G76+G77+G78+G79+G80+G81+G82+G83+G84+G85+G86+G87+G88))</f>
        <v>10.57906976744186</v>
      </c>
      <c r="Q88" s="50">
        <f>SUM((L69+L70+L71+L72+L73+L74+L75+L76+L77+L78+L79+L80+L81+L82+L83+L84+L85+L86+L87+L88)/(K69+K70+K71+K72+K73+K74+K75+K76+K77+K78+K79+K80+K81+K82+K83+K84+K85+K86+K87+K88))</f>
        <v>10.643806923379028</v>
      </c>
    </row>
    <row r="89" spans="1:17" ht="18" x14ac:dyDescent="0.25">
      <c r="A89" s="5"/>
      <c r="B89" s="12">
        <f>SUM(B88+7)</f>
        <v>46415</v>
      </c>
      <c r="C89" s="13"/>
      <c r="D89" s="13"/>
      <c r="E89" s="13"/>
      <c r="F89" s="13"/>
      <c r="G89" s="13"/>
      <c r="H89" s="13"/>
      <c r="I89" s="13"/>
      <c r="J89" s="13"/>
      <c r="K89" s="11">
        <f t="shared" si="12"/>
        <v>0</v>
      </c>
      <c r="L89" s="11">
        <f t="shared" si="12"/>
        <v>0</v>
      </c>
      <c r="M89" s="51" t="e">
        <f t="shared" si="13"/>
        <v>#DIV/0!</v>
      </c>
      <c r="N89" s="51" t="e">
        <f t="shared" si="16"/>
        <v>#DIV/0!</v>
      </c>
      <c r="O89" s="51" t="e">
        <f t="shared" si="14"/>
        <v>#DIV/0!</v>
      </c>
      <c r="P89" s="49">
        <f>SUM((D70+D71+D72+D73+D74+D75+D76+D77+D78+D79+D80+D81+D82+D83+D84+D85+D86+D87+D88+D89+H70+H71+H72+H73+H74+H75+H76+H77+H78+H79+H80+H81+H82+H83+H84+H85+H86+H87+H88+H89)/(C70+C71+C72+C73+C74+C75+C76+C77+C78+C79+C80+C81+C82+C83+C84+C85+C86+C87+C88+C89+G70+G71+G72+G73+G74+G75+G76+G77+G78+G79+G80+G81+G82+G83+G84+G85+G86+G87+G88+G89))</f>
        <v>10.57906976744186</v>
      </c>
      <c r="Q89" s="50">
        <f>SUM((L69+L70+L71+L72+L73+L74+L75+L76+L77+L78+L79+L80+L81+L82+L83+L84+L85+L86+L87+L88+L89)/(K69+K70+K71+K72+K73+K74+K75+K76+K77+K78+K79+K80+K81+K82+K83+K84+K85+K86+K87+K88+K89))</f>
        <v>10.643806923379028</v>
      </c>
    </row>
    <row r="90" spans="1:17" ht="18" x14ac:dyDescent="0.25">
      <c r="A90" s="5"/>
      <c r="B90" s="12"/>
      <c r="C90" s="13"/>
      <c r="D90" s="13"/>
      <c r="E90" s="13"/>
      <c r="F90" s="13"/>
      <c r="G90" s="13"/>
      <c r="H90" s="13"/>
      <c r="I90" s="13"/>
      <c r="J90" s="13"/>
      <c r="K90" s="11">
        <f t="shared" si="12"/>
        <v>0</v>
      </c>
      <c r="L90" s="11">
        <f t="shared" si="12"/>
        <v>0</v>
      </c>
      <c r="M90" s="51" t="e">
        <f t="shared" si="13"/>
        <v>#DIV/0!</v>
      </c>
      <c r="N90" s="51" t="e">
        <f t="shared" si="16"/>
        <v>#DIV/0!</v>
      </c>
      <c r="O90" s="51" t="e">
        <f t="shared" si="14"/>
        <v>#DIV/0!</v>
      </c>
      <c r="P90" s="49">
        <f>SUM((D70+D71+D72+D73+D74+D75+D76+D77+D78+D79+D80+D81+D82+D83+D84+D85+D86+D87+D88+D89+D90+H70+H71+H72+H73+H74+H75+H76+H77+H78+H79+H80+H81+H82+H83+H84+H85+H86+H87+H88+H89+H90)/(C70+C71+C72+C73+C74+C75+C76+C77+C78+C79+C80+C81+C82+C83+C84+C85+C86+C87+C88+C89+C90+G70+G71+G72+G73+G74+G75+G76+G77+G78+G79+G80+G81+G82+G83+G84+G85+G86+G87+G88+G89+G90))</f>
        <v>10.57906976744186</v>
      </c>
      <c r="Q90" s="50">
        <f>SUM((L69+L70+L71+L72+L73+L74+L75+L76+L77+L78+L79+L80+L81+L82+L83+L84+L85+L86+L87+L88+L89+L90)/(K69+K70+K71+K72+K73+K74+K75+K76+K77+K78+K79+K80+K81+K82+K83+K84+K85+K86+K87+K88+K89+K90))</f>
        <v>10.643806923379028</v>
      </c>
    </row>
    <row r="91" spans="1:17" ht="18" x14ac:dyDescent="0.25">
      <c r="A91" s="5"/>
      <c r="B91" s="12"/>
      <c r="C91" s="13"/>
      <c r="D91" s="13"/>
      <c r="E91" s="13"/>
      <c r="F91" s="13"/>
      <c r="G91" s="13"/>
      <c r="H91" s="13"/>
      <c r="I91" s="13"/>
      <c r="J91" s="13"/>
      <c r="K91" s="11">
        <f t="shared" si="12"/>
        <v>0</v>
      </c>
      <c r="L91" s="11">
        <f t="shared" si="12"/>
        <v>0</v>
      </c>
      <c r="M91" s="51" t="e">
        <f t="shared" si="13"/>
        <v>#DIV/0!</v>
      </c>
      <c r="N91" s="51" t="e">
        <f t="shared" si="16"/>
        <v>#DIV/0!</v>
      </c>
      <c r="O91" s="51" t="e">
        <f t="shared" si="14"/>
        <v>#DIV/0!</v>
      </c>
      <c r="P91" s="49">
        <f>SUM((D70+D71+D72+D73+D74+D75+D76+D77+D78+D79+D80+D81+D82+D83+D84+D85+D86+D87+D88+D89+D90+D91+H70+H71+H72+H73+H74+H75+H76+H77+H78+H79+H80+H81+H82+H83+H84+H85+H86+H87+H88+H89+H90+H91)/(C70+C71+C72+C73+C74+C75+C76+C77+C78+C79+C80+C81+C82+C83+C84+C85+C86+C87+C88+C89+C90+C91+G70+G71+G72+G73+G74+G75+G76+G77+G78+G79+G80+G81+G82+G83+G84+G85+G86+G87+G88+G89+G90+G91))</f>
        <v>10.57906976744186</v>
      </c>
      <c r="Q91" s="50">
        <f>SUM((L69+L70+L71+L72+L73+L74+L75+L76+L77+L78+L79+L80+L81+L82+L83+L84+L85+L86+L87+L88+L89+L90+L91)/(K69+K70+K71+K72+K73+K74+K75+K76+K77+K78+K79+K80+K81+K82+K83+K84+K85+K86+K87+K88+K89+K90+K91))</f>
        <v>10.643806923379028</v>
      </c>
    </row>
    <row r="92" spans="1:17" ht="18" x14ac:dyDescent="0.25">
      <c r="A92" s="5"/>
      <c r="B92" s="12"/>
      <c r="C92" s="13"/>
      <c r="D92" s="13"/>
      <c r="E92" s="13"/>
      <c r="F92" s="13"/>
      <c r="G92" s="13"/>
      <c r="H92" s="13"/>
      <c r="I92" s="13"/>
      <c r="J92" s="13"/>
      <c r="K92" s="11">
        <f t="shared" si="12"/>
        <v>0</v>
      </c>
      <c r="L92" s="11">
        <f t="shared" si="12"/>
        <v>0</v>
      </c>
      <c r="M92" s="51" t="e">
        <f t="shared" si="13"/>
        <v>#DIV/0!</v>
      </c>
      <c r="N92" s="51" t="e">
        <f t="shared" si="16"/>
        <v>#DIV/0!</v>
      </c>
      <c r="O92" s="51" t="e">
        <f t="shared" si="14"/>
        <v>#DIV/0!</v>
      </c>
      <c r="P92" s="49">
        <f>SUM((D70+D71+D72+D73+D74+D75+D76+D77+D78+D79+D80+D81+D82+D83+D84+D85+D86+D87+D88+D89+D90+D91+D92+H70+H71+H72+H73+H74+H75+H76+H77+H78+H79+H80+H81+H82+H83+H84+H85+H86+H87+H88+H89+H90+H91+H92)/(C70+C71+C72+C73+C74+C75+C76+C77+C78+C79+C80+C81+C82+C83+C84+C85+C86+C87+C88+C89+C90+C91+C92+G70+G71+G72+G73+G74+G75+G76+G77+G78+G79+G80+G81+G82+G83+G84+G85+G86+G87+G88+G89+G90+G91+G92))</f>
        <v>10.57906976744186</v>
      </c>
      <c r="Q92" s="50">
        <f>SUM((L69+L70+L71+L72+L73+L74+L75+L76+L77+L78+L79+L80+L81+L82+L83+L84+L85+L86+L87+L88+L89+L90+L91+L92)/(K69+K70+K71+K72+K73+K74+K75+K76+K77+K78+K79+K80+K81+K82+K83+K84+K85+K86+K87+K88+K89+K90+K91+K92))</f>
        <v>10.643806923379028</v>
      </c>
    </row>
    <row r="93" spans="1:17" ht="18" x14ac:dyDescent="0.25">
      <c r="A93" s="5"/>
      <c r="B93" s="12"/>
      <c r="C93" s="13"/>
      <c r="D93" s="13"/>
      <c r="E93" s="13"/>
      <c r="F93" s="13"/>
      <c r="G93" s="13"/>
      <c r="H93" s="13"/>
      <c r="I93" s="13"/>
      <c r="J93" s="13"/>
      <c r="K93" s="11">
        <f t="shared" si="12"/>
        <v>0</v>
      </c>
      <c r="L93" s="11">
        <f t="shared" si="12"/>
        <v>0</v>
      </c>
      <c r="M93" s="51" t="e">
        <f t="shared" si="13"/>
        <v>#DIV/0!</v>
      </c>
      <c r="N93" s="51" t="e">
        <f t="shared" si="16"/>
        <v>#DIV/0!</v>
      </c>
      <c r="O93" s="51" t="e">
        <f t="shared" si="14"/>
        <v>#DIV/0!</v>
      </c>
      <c r="P93" s="49">
        <f>SUM((D70+D71+D72+D73+D74+D75+D76+D77+D78+D79+D80+D81+D82+D83+D84+D85+D86+D87+D88+D89+D90+D91+D92+D93+H70+H71+H72+H73+H74+H75+H76+H77+H78+H79+H80+H81+H82+H83+H84+H85+H86+H87+H88+H89+H90+H91+H92+H93)/(C70+C71+C72+C73+C74+C75+C76+C77+C78+C79+C80+C81+C82+C83+C84+C85+C86+C87+C88+C89+C90+C91+C92+C93+G70+G71+G72+G73+G74+G75+G76+G77+G78+G79+G80+G81+G82+G83+G84+G85+G86+G87+G88+G89+G90+G91+G92+G93))</f>
        <v>10.57906976744186</v>
      </c>
      <c r="Q93" s="50">
        <f>SUM((L69+L70+L71+L72+L73+L74+L75+L76+L77+L78+L79+L80+L81+L82+L83+L84+L85+L86+L87+L88+L89+L90+L91+L92+L93)/(K69+K70+K71+K72+K73+K74+K75+K76+K77+K78+K79+K80+K81+K82+K83+K84+K85+K86+K87+K88+K89+K90+K91+K92+K93))</f>
        <v>10.643806923379028</v>
      </c>
    </row>
    <row r="94" spans="1:17" ht="18" x14ac:dyDescent="0.25">
      <c r="A94" s="5"/>
      <c r="B94" s="12"/>
      <c r="C94" s="13"/>
      <c r="D94" s="13"/>
      <c r="E94" s="13"/>
      <c r="F94" s="13"/>
      <c r="G94" s="13"/>
      <c r="H94" s="13"/>
      <c r="I94" s="13"/>
      <c r="J94" s="13"/>
      <c r="K94" s="11">
        <f t="shared" si="12"/>
        <v>0</v>
      </c>
      <c r="L94" s="11">
        <f t="shared" si="12"/>
        <v>0</v>
      </c>
      <c r="M94" s="51" t="e">
        <f t="shared" si="13"/>
        <v>#DIV/0!</v>
      </c>
      <c r="N94" s="51" t="e">
        <f t="shared" si="16"/>
        <v>#DIV/0!</v>
      </c>
      <c r="O94" s="51" t="e">
        <f t="shared" si="14"/>
        <v>#DIV/0!</v>
      </c>
      <c r="P94" s="49">
        <f>SUM((D70+D71+D72+D73+D74+D75+D76+D77+D78+D79+D80+D81+D82+D83+D84+D85+D86+D87+D88+D89+D90+D91+D92+D93+D94+H70+H71+H72+H73+H74+H75+H76+H77+H78+H79+H80+H81+H82+H83+H84+H85+H86+H87+H88+H89+H90+H91+H92+H93+H94)/(C70+C71+C72+C73+C74+C75+C76+C77+C78+C79+C80+C81+C82+C83+C84+C85+C86+C87+C88+C89+C90+C91+C92+C93+C94+G70+G71+G72+G73+G74+G75+G76+G77+G78+G79+G80+G81+G82+G83+G84+G85+G86+G87+G88+G89+G90+G91+G92+G93+G94))</f>
        <v>10.57906976744186</v>
      </c>
      <c r="Q94" s="50">
        <f>SUM((L69+L70+L71+L72+L73+L74+L75+L76+L77+L78+L79+L80+L81+L82+L83+L84+L85+L86+L87+L88+L89+L90+L91+L92+L93+L94)/(K69+K70+K71+K72+K73+K74+K75+K76+K77+K78+K79+K80+K81+K82+K83+K84+K85+K86+K87+K88+K89+K90+K91+K92+K93+K94))</f>
        <v>10.643806923379028</v>
      </c>
    </row>
    <row r="95" spans="1:17" ht="18" x14ac:dyDescent="0.25">
      <c r="A95" s="5"/>
      <c r="B95" s="15"/>
      <c r="C95" s="13"/>
      <c r="D95" s="13"/>
      <c r="E95" s="13"/>
      <c r="F95" s="13"/>
      <c r="G95" s="13"/>
      <c r="H95" s="13"/>
      <c r="I95" s="13"/>
      <c r="J95" s="13"/>
      <c r="K95" s="11">
        <f t="shared" si="12"/>
        <v>0</v>
      </c>
      <c r="L95" s="11">
        <f t="shared" si="12"/>
        <v>0</v>
      </c>
      <c r="M95" s="51" t="e">
        <f t="shared" si="13"/>
        <v>#DIV/0!</v>
      </c>
      <c r="N95" s="51" t="e">
        <f t="shared" si="16"/>
        <v>#DIV/0!</v>
      </c>
      <c r="O95" s="51" t="e">
        <f t="shared" si="14"/>
        <v>#DIV/0!</v>
      </c>
      <c r="P95" s="49">
        <f>SUM((D70+D71+D72+D73+D74+D75+D76+D77+D78+D79+D80+D81+D82+D83+D84+D85+D86+D87+D88+D89+D90+D91+D92+D93+D94+D95+H70+H71+H72+H73+H74+H75+H76+H77+H78+H79+H80+H81+H82+H83+H84+H85+H86+H87+H88+H89+H90+H91+H92+H93+H94+H95)/(C70+C71+C72+C73+C74+C75+C76+C77+C78+C79+C80+C81+C82+C83+C84+C85+C86+C87+C88+C89+C90+C91+C92+C93+C94+C95+G70+G71+G72+G73+G74+G75+G76+G77+G78+G79+G80+G81+G82+G83+G84+G85+G86+G87+G88+G89+G90+G91+G92+G93+G94+G95))</f>
        <v>10.57906976744186</v>
      </c>
      <c r="Q95" s="50">
        <f>SUM((L69+L70+L71+L72+L73+L74+L75+L76+L77+L78+L79+L80+L81+L82+L83+L84+L85+L86+L87+L88+L89+L90+L91+L92+L93+L94+L95)/(K69+K70+K71+K72+K73+K74+K75+K76+K77+K78+K79+K80+K81+K82+K83+K84+K85+K86+K87+K88+K89+K90+K91+K92+K93+K94+K95))</f>
        <v>10.643806923379028</v>
      </c>
    </row>
    <row r="96" spans="1:17" ht="18" x14ac:dyDescent="0.25">
      <c r="A96" s="5"/>
      <c r="B96" s="15"/>
      <c r="C96" s="13"/>
      <c r="D96" s="13"/>
      <c r="E96" s="13"/>
      <c r="F96" s="13"/>
      <c r="G96" s="13"/>
      <c r="H96" s="13"/>
      <c r="I96" s="13"/>
      <c r="J96" s="13"/>
      <c r="K96" s="11">
        <f t="shared" si="12"/>
        <v>0</v>
      </c>
      <c r="L96" s="11">
        <f t="shared" si="12"/>
        <v>0</v>
      </c>
      <c r="M96" s="51" t="e">
        <f t="shared" si="13"/>
        <v>#DIV/0!</v>
      </c>
      <c r="N96" s="51" t="e">
        <f t="shared" si="16"/>
        <v>#DIV/0!</v>
      </c>
      <c r="O96" s="51" t="e">
        <f t="shared" si="14"/>
        <v>#DIV/0!</v>
      </c>
      <c r="P96" s="49">
        <f>SUM((D70+D71+D72+D73+D74+D75+D76+D77+D78+D79+D80+D81+D82+D83+D84+D85+D86+D87+D88+D89+D90+D91+D92+D93+D94+D95+D96+H70+H71+H72+H73+H74+H75+H76+H77+H78+H79+H80+H81+H82+H83+H84+H85+H86+H87+H88+H89+H90+H91+H92+H93+H94+H95+H96)/(C70+C71+C72+C73+C74+C75+C76+C77+C78+C79+C80+C81+C82+C83+C84+C85+C86+C87+C88+C89+C90+C91+C92+C93+C94+C95+C96+G70+G71+G72+G73+G74+G75+G76+G77+G78+G79+G80+G81+G82+G83+G84+G85+G86+G87+G88+G89+G90+G91+G92+G93+G94+G95+G96))</f>
        <v>10.57906976744186</v>
      </c>
      <c r="Q96" s="50">
        <f>SUM((L69+L70+L71+L72+L73+L74+L75+L76+L77+L78+L79+L80+L81+L82+L83+L84+L85+L86+L87+L88+L89+L90+L91+L92+L93+L94+L95+L96)/(K69+K70+K71+K72+K73+K74+K75+K76+K77+K78+K79+K80+K81+K82+K83+K84+K85+K86+K87+K88+K89+K90+K91+K92+K93+K94+K95+K96))</f>
        <v>10.643806923379028</v>
      </c>
    </row>
    <row r="97" spans="1:17" ht="18" x14ac:dyDescent="0.25">
      <c r="A97" s="5"/>
      <c r="B97" s="8"/>
      <c r="C97" s="14"/>
      <c r="D97" s="14"/>
      <c r="E97" s="14"/>
      <c r="F97" s="14"/>
      <c r="G97" s="14"/>
      <c r="H97" s="14"/>
      <c r="I97" s="14"/>
      <c r="J97" s="14"/>
      <c r="K97" s="8"/>
      <c r="L97" s="8"/>
      <c r="M97" s="46"/>
      <c r="N97" s="46"/>
      <c r="O97" s="46"/>
      <c r="P97" s="46"/>
      <c r="Q97" s="48"/>
    </row>
    <row r="98" spans="1:17" ht="18.75" thickBot="1" x14ac:dyDescent="0.3">
      <c r="A98" s="5"/>
      <c r="B98" s="8"/>
      <c r="C98" s="14"/>
      <c r="D98" s="14"/>
      <c r="E98" s="14"/>
      <c r="F98" s="14"/>
      <c r="G98" s="14"/>
      <c r="H98" s="14"/>
      <c r="I98" s="14"/>
      <c r="J98" s="14"/>
      <c r="K98" s="8"/>
      <c r="L98" s="8"/>
      <c r="M98" s="46"/>
      <c r="N98" s="46"/>
      <c r="O98" s="46"/>
      <c r="P98" s="46"/>
      <c r="Q98" s="48"/>
    </row>
    <row r="99" spans="1:17" ht="19.5" thickTop="1" thickBot="1" x14ac:dyDescent="0.3">
      <c r="A99" s="17" t="s">
        <v>18</v>
      </c>
      <c r="B99" s="19"/>
      <c r="C99" s="70">
        <f>Q96</f>
        <v>10.643806923379028</v>
      </c>
      <c r="D99" s="20"/>
      <c r="E99" s="20">
        <f>COUNTA(E70:E96)</f>
        <v>2</v>
      </c>
      <c r="F99" s="20">
        <f t="shared" ref="F99:J99" si="17">COUNTA(F70:F96)</f>
        <v>3</v>
      </c>
      <c r="G99" s="20"/>
      <c r="H99" s="20"/>
      <c r="I99" s="20">
        <f t="shared" si="17"/>
        <v>4</v>
      </c>
      <c r="J99" s="20">
        <f t="shared" si="17"/>
        <v>2</v>
      </c>
      <c r="K99" s="68">
        <f>SUM(K69:K96)</f>
        <v>474.45430346051467</v>
      </c>
      <c r="L99" s="68">
        <f>SUM(L69:L96)</f>
        <v>5050</v>
      </c>
      <c r="M99" s="52"/>
      <c r="N99" s="52"/>
      <c r="O99" s="53"/>
      <c r="P99" s="53"/>
      <c r="Q99" s="48"/>
    </row>
    <row r="100" spans="1:17" ht="18" x14ac:dyDescent="0.25">
      <c r="A100" s="5"/>
      <c r="B100" s="28"/>
      <c r="C100" s="16"/>
      <c r="D100" s="16"/>
      <c r="E100" s="16"/>
      <c r="F100" s="16"/>
      <c r="G100" s="16"/>
      <c r="H100" s="16"/>
      <c r="I100" s="16"/>
      <c r="J100" s="16"/>
      <c r="K100" s="5"/>
      <c r="L100" s="5"/>
      <c r="M100" s="48"/>
      <c r="N100" s="48"/>
      <c r="O100" s="48"/>
      <c r="P100" s="48"/>
      <c r="Q100" s="48"/>
    </row>
    <row r="101" spans="1:17" ht="18" x14ac:dyDescent="0.25">
      <c r="A101" s="28" t="s">
        <v>77</v>
      </c>
      <c r="B101" s="28"/>
      <c r="C101" s="16"/>
      <c r="D101" s="16"/>
      <c r="E101" s="16"/>
      <c r="F101" s="16"/>
      <c r="G101" s="16"/>
      <c r="H101" s="16"/>
      <c r="I101" s="16"/>
      <c r="J101" s="16"/>
      <c r="K101" s="5"/>
      <c r="L101" s="5"/>
      <c r="M101" s="48"/>
      <c r="N101" s="48"/>
      <c r="O101" s="48"/>
      <c r="P101" s="48"/>
      <c r="Q101" s="48"/>
    </row>
    <row r="102" spans="1:17" ht="18" x14ac:dyDescent="0.25">
      <c r="A102" s="28"/>
      <c r="B102" s="9" t="s">
        <v>16</v>
      </c>
      <c r="C102" s="55">
        <f>SUM(D102/12.38)</f>
        <v>40.468497576736667</v>
      </c>
      <c r="D102" s="10">
        <v>501</v>
      </c>
      <c r="E102" s="10"/>
      <c r="F102" s="10"/>
      <c r="G102" s="10"/>
      <c r="H102" s="10"/>
      <c r="I102" s="10"/>
      <c r="J102" s="10"/>
      <c r="K102" s="56">
        <f>C102</f>
        <v>40.468497576736667</v>
      </c>
      <c r="L102" s="11">
        <v>501</v>
      </c>
      <c r="M102" s="49">
        <f>SUM(D102/C102)</f>
        <v>12.380000000000003</v>
      </c>
      <c r="N102" s="46" t="e">
        <f>SUM(H102/G102)</f>
        <v>#DIV/0!</v>
      </c>
      <c r="O102" s="49">
        <f>SUM(L102/K102)</f>
        <v>12.380000000000003</v>
      </c>
      <c r="P102" s="49">
        <f>SUM((D102+H102)/(C102+G102))</f>
        <v>12.380000000000003</v>
      </c>
      <c r="Q102" s="50">
        <f>SUM(L102/K102)</f>
        <v>12.380000000000003</v>
      </c>
    </row>
    <row r="103" spans="1:17" ht="18" x14ac:dyDescent="0.25">
      <c r="A103" s="28"/>
      <c r="B103" s="12">
        <v>46282</v>
      </c>
      <c r="C103" s="13">
        <v>31</v>
      </c>
      <c r="D103" s="13">
        <v>501</v>
      </c>
      <c r="E103" s="13" t="s">
        <v>17</v>
      </c>
      <c r="F103" s="13"/>
      <c r="G103" s="13"/>
      <c r="H103" s="13"/>
      <c r="I103" s="13"/>
      <c r="J103" s="13"/>
      <c r="K103" s="11">
        <f>SUM(C103+G103)</f>
        <v>31</v>
      </c>
      <c r="L103" s="11">
        <f>SUM(D103+H103)</f>
        <v>501</v>
      </c>
      <c r="M103" s="49">
        <f>SUM(D103/C103)</f>
        <v>16.161290322580644</v>
      </c>
      <c r="N103" s="49" t="e">
        <f>SUM(H103/G103)</f>
        <v>#DIV/0!</v>
      </c>
      <c r="O103" s="49">
        <f>SUM(L103/K103)</f>
        <v>16.161290322580644</v>
      </c>
      <c r="P103" s="49">
        <f>SUM((D103+H103)/(C103+G103))</f>
        <v>16.161290322580644</v>
      </c>
      <c r="Q103" s="50">
        <f>SUM((L102+L103)/(K102+K103))</f>
        <v>14.020163204412396</v>
      </c>
    </row>
    <row r="104" spans="1:17" ht="18" x14ac:dyDescent="0.25">
      <c r="A104" s="28"/>
      <c r="B104" s="12">
        <f>SUM(B103+7)</f>
        <v>46289</v>
      </c>
      <c r="C104" s="13"/>
      <c r="D104" s="13"/>
      <c r="E104" s="13"/>
      <c r="F104" s="13"/>
      <c r="G104" s="13"/>
      <c r="H104" s="13"/>
      <c r="I104" s="13"/>
      <c r="J104" s="13"/>
      <c r="K104" s="11">
        <f t="shared" ref="K104:L129" si="18">SUM(C104+G104)</f>
        <v>0</v>
      </c>
      <c r="L104" s="11">
        <f t="shared" si="18"/>
        <v>0</v>
      </c>
      <c r="M104" s="51" t="e">
        <f t="shared" ref="M104:M129" si="19">SUM(D104/C104)</f>
        <v>#DIV/0!</v>
      </c>
      <c r="N104" s="51" t="e">
        <f>SUM(H104/G104)</f>
        <v>#DIV/0!</v>
      </c>
      <c r="O104" s="51" t="e">
        <f t="shared" ref="O104:O129" si="20">SUM(L104/K104)</f>
        <v>#DIV/0!</v>
      </c>
      <c r="P104" s="49">
        <f>SUM((D103+D104+H103+H104)/(C103+C104+G103+G104))</f>
        <v>16.161290322580644</v>
      </c>
      <c r="Q104" s="50">
        <f>SUM((L102+L103+L104)/(K102+K103+K104))</f>
        <v>14.020163204412396</v>
      </c>
    </row>
    <row r="105" spans="1:17" ht="18" x14ac:dyDescent="0.25">
      <c r="A105" s="28"/>
      <c r="B105" s="12">
        <f t="shared" ref="B105:B120" si="21">SUM(B104+7)</f>
        <v>46296</v>
      </c>
      <c r="C105" s="13">
        <v>50</v>
      </c>
      <c r="D105" s="13">
        <v>721</v>
      </c>
      <c r="E105" s="13" t="s">
        <v>17</v>
      </c>
      <c r="F105" s="13"/>
      <c r="G105" s="13">
        <v>38</v>
      </c>
      <c r="H105" s="13">
        <v>359</v>
      </c>
      <c r="I105" s="13"/>
      <c r="J105" s="13" t="s">
        <v>17</v>
      </c>
      <c r="K105" s="11">
        <f t="shared" si="18"/>
        <v>88</v>
      </c>
      <c r="L105" s="11">
        <f t="shared" si="18"/>
        <v>1080</v>
      </c>
      <c r="M105" s="51">
        <f t="shared" si="19"/>
        <v>14.42</v>
      </c>
      <c r="N105" s="51">
        <f t="shared" ref="N105:N129" si="22">SUM(H105/G105)</f>
        <v>9.4473684210526319</v>
      </c>
      <c r="O105" s="51">
        <f t="shared" si="20"/>
        <v>12.272727272727273</v>
      </c>
      <c r="P105" s="49">
        <f>SUM((D103+D104+D105+H103+H104+H105)/(C103+C104+C105+G103+G104+G105))</f>
        <v>13.285714285714286</v>
      </c>
      <c r="Q105" s="50">
        <f>SUM((L102+L103+L104+L105)/(K102+K103+K104+K105))</f>
        <v>13.055870166445482</v>
      </c>
    </row>
    <row r="106" spans="1:17" ht="18" x14ac:dyDescent="0.25">
      <c r="A106" s="28"/>
      <c r="B106" s="12">
        <f t="shared" si="21"/>
        <v>46303</v>
      </c>
      <c r="C106" s="13">
        <v>33</v>
      </c>
      <c r="D106" s="13">
        <v>501</v>
      </c>
      <c r="E106" s="13" t="s">
        <v>17</v>
      </c>
      <c r="F106" s="13"/>
      <c r="G106" s="13">
        <v>36</v>
      </c>
      <c r="H106" s="13">
        <v>371</v>
      </c>
      <c r="I106" s="13"/>
      <c r="J106" s="13" t="s">
        <v>17</v>
      </c>
      <c r="K106" s="11">
        <f t="shared" si="18"/>
        <v>69</v>
      </c>
      <c r="L106" s="11">
        <f t="shared" si="18"/>
        <v>872</v>
      </c>
      <c r="M106" s="51">
        <f t="shared" si="19"/>
        <v>15.181818181818182</v>
      </c>
      <c r="N106" s="51">
        <f t="shared" si="22"/>
        <v>10.305555555555555</v>
      </c>
      <c r="O106" s="51">
        <f t="shared" si="20"/>
        <v>12.637681159420289</v>
      </c>
      <c r="P106" s="49">
        <f>SUM((D103+D104+D105+D106+H103+H104+H105+H106)/(C103+C104+C105+C106+G103+G104+G105+G106))</f>
        <v>13.047872340425531</v>
      </c>
      <c r="Q106" s="50">
        <f>SUM((L102+L103+L104+L105+L106)/(K102+K103+K104+K105+K106))</f>
        <v>12.929572485186181</v>
      </c>
    </row>
    <row r="107" spans="1:17" ht="18" x14ac:dyDescent="0.25">
      <c r="A107" s="28"/>
      <c r="B107" s="12">
        <f t="shared" si="21"/>
        <v>46310</v>
      </c>
      <c r="C107" s="13">
        <v>43</v>
      </c>
      <c r="D107" s="13">
        <v>581</v>
      </c>
      <c r="E107" s="13" t="s">
        <v>17</v>
      </c>
      <c r="F107" s="13"/>
      <c r="G107" s="13"/>
      <c r="H107" s="13"/>
      <c r="I107" s="13"/>
      <c r="J107" s="13"/>
      <c r="K107" s="11">
        <f t="shared" si="18"/>
        <v>43</v>
      </c>
      <c r="L107" s="11">
        <f t="shared" si="18"/>
        <v>581</v>
      </c>
      <c r="M107" s="51">
        <f t="shared" si="19"/>
        <v>13.511627906976743</v>
      </c>
      <c r="N107" s="51" t="e">
        <f t="shared" si="22"/>
        <v>#DIV/0!</v>
      </c>
      <c r="O107" s="51">
        <f t="shared" si="20"/>
        <v>13.511627906976743</v>
      </c>
      <c r="P107" s="49">
        <f>SUM((D103+D104+D105+D106+D107+H103+H104+H105+H106+H107)/(C103+C104+C105+C106+C107+G103+G104+G105+G106+G107))</f>
        <v>13.134199134199134</v>
      </c>
      <c r="Q107" s="50">
        <f>SUM((L102+L103+L104+L105+L106+L107)/(K102+K103+K104+K105+K106+K107))</f>
        <v>13.021768756062579</v>
      </c>
    </row>
    <row r="108" spans="1:17" ht="18" x14ac:dyDescent="0.25">
      <c r="A108" s="28"/>
      <c r="B108" s="12">
        <f t="shared" si="21"/>
        <v>46317</v>
      </c>
      <c r="C108" s="13">
        <v>42</v>
      </c>
      <c r="D108" s="13">
        <v>515</v>
      </c>
      <c r="E108" s="13"/>
      <c r="F108" s="13" t="s">
        <v>17</v>
      </c>
      <c r="G108" s="13">
        <v>40</v>
      </c>
      <c r="H108" s="13">
        <v>349</v>
      </c>
      <c r="I108" s="13" t="s">
        <v>17</v>
      </c>
      <c r="J108" s="13"/>
      <c r="K108" s="11">
        <f t="shared" si="18"/>
        <v>82</v>
      </c>
      <c r="L108" s="11">
        <f t="shared" si="18"/>
        <v>864</v>
      </c>
      <c r="M108" s="51">
        <f t="shared" si="19"/>
        <v>12.261904761904763</v>
      </c>
      <c r="N108" s="51">
        <f t="shared" si="22"/>
        <v>8.7249999999999996</v>
      </c>
      <c r="O108" s="51">
        <f t="shared" si="20"/>
        <v>10.536585365853659</v>
      </c>
      <c r="P108" s="49">
        <f>SUM((D103+D104+D105+D106+D107+D108+H103+H104+H105+H106+H107+H108)/(C103+C104+C105+C106+C107+C108+G103+G104+G105+G106+G107+G108))</f>
        <v>12.453674121405751</v>
      </c>
      <c r="Q108" s="50">
        <f>SUM((L102+L103+L104+L105+L106+L107+L108)/(K102+K103+K104+K105+K106+K107+K108))</f>
        <v>12.445239194321676</v>
      </c>
    </row>
    <row r="109" spans="1:17" ht="18" x14ac:dyDescent="0.25">
      <c r="A109" s="28"/>
      <c r="B109" s="12">
        <f t="shared" si="21"/>
        <v>46324</v>
      </c>
      <c r="C109" s="13"/>
      <c r="D109" s="13"/>
      <c r="E109" s="13"/>
      <c r="F109" s="13"/>
      <c r="G109" s="13"/>
      <c r="H109" s="13"/>
      <c r="I109" s="13"/>
      <c r="J109" s="13"/>
      <c r="K109" s="11">
        <f t="shared" si="18"/>
        <v>0</v>
      </c>
      <c r="L109" s="11">
        <f t="shared" si="18"/>
        <v>0</v>
      </c>
      <c r="M109" s="51" t="e">
        <f t="shared" si="19"/>
        <v>#DIV/0!</v>
      </c>
      <c r="N109" s="51" t="e">
        <f t="shared" si="22"/>
        <v>#DIV/0!</v>
      </c>
      <c r="O109" s="51" t="e">
        <f t="shared" si="20"/>
        <v>#DIV/0!</v>
      </c>
      <c r="P109" s="49">
        <f>SUM((D103+D104+D105+D106+D107+D108+D109+H103+H104+H105+H106+H107+H108+H109)/(C103+C104+C105+C106+C107+C108+C109+G103+G104+G105+G106+G107+G108+G109))</f>
        <v>12.453674121405751</v>
      </c>
      <c r="Q109" s="50">
        <f>SUM((L102+L103+L104+L105+L106+L107+L108+L109)/(K102+K103+K104+K105+K106+K107+K108+K109))</f>
        <v>12.445239194321676</v>
      </c>
    </row>
    <row r="110" spans="1:17" ht="18" x14ac:dyDescent="0.25">
      <c r="A110" s="28"/>
      <c r="B110" s="12">
        <f t="shared" si="21"/>
        <v>46331</v>
      </c>
      <c r="C110" s="13"/>
      <c r="D110" s="13"/>
      <c r="E110" s="13"/>
      <c r="F110" s="13"/>
      <c r="G110" s="13"/>
      <c r="H110" s="13"/>
      <c r="I110" s="13"/>
      <c r="J110" s="13"/>
      <c r="K110" s="11">
        <f t="shared" si="18"/>
        <v>0</v>
      </c>
      <c r="L110" s="11">
        <f t="shared" si="18"/>
        <v>0</v>
      </c>
      <c r="M110" s="51" t="e">
        <f t="shared" si="19"/>
        <v>#DIV/0!</v>
      </c>
      <c r="N110" s="51" t="e">
        <f t="shared" si="22"/>
        <v>#DIV/0!</v>
      </c>
      <c r="O110" s="51" t="e">
        <f t="shared" si="20"/>
        <v>#DIV/0!</v>
      </c>
      <c r="P110" s="49">
        <f>SUM((D103+D104+D105+D106+D107+D108+D109+D110+H103+H104+H105+H106+H107+H108+H109+H110)/(C103+C104+C105+C106+C107+C108+C109+C110+G103+G104+G105+G106+G107+G108+G109+G110))</f>
        <v>12.453674121405751</v>
      </c>
      <c r="Q110" s="50">
        <f>SUM((L102+L103+L104+L105+L106+L107+L108+L109+L110)/(K102+K103+K104+K105+K106+K107+K108+K109+K110))</f>
        <v>12.445239194321676</v>
      </c>
    </row>
    <row r="111" spans="1:17" ht="18" x14ac:dyDescent="0.25">
      <c r="A111" s="28"/>
      <c r="B111" s="12">
        <f t="shared" si="21"/>
        <v>46338</v>
      </c>
      <c r="C111" s="13"/>
      <c r="D111" s="13"/>
      <c r="E111" s="13"/>
      <c r="F111" s="13"/>
      <c r="G111" s="13"/>
      <c r="H111" s="13"/>
      <c r="I111" s="13"/>
      <c r="J111" s="13"/>
      <c r="K111" s="11">
        <f t="shared" si="18"/>
        <v>0</v>
      </c>
      <c r="L111" s="11">
        <f t="shared" si="18"/>
        <v>0</v>
      </c>
      <c r="M111" s="51" t="e">
        <f t="shared" si="19"/>
        <v>#DIV/0!</v>
      </c>
      <c r="N111" s="51" t="e">
        <f t="shared" si="22"/>
        <v>#DIV/0!</v>
      </c>
      <c r="O111" s="51" t="e">
        <f t="shared" si="20"/>
        <v>#DIV/0!</v>
      </c>
      <c r="P111" s="49">
        <f>SUM((D103+D104+D105+D106+D107+D108+D109+D110+D111+H103+H104+H105+H106+H107+H108+H109+H110+H111)/(C103+C104+C105+C106+C107+C108+C109+C110+C111+G103+G104+G105+G106+G107+G108+G109+G110+G111))</f>
        <v>12.453674121405751</v>
      </c>
      <c r="Q111" s="50">
        <f>SUM((L102+L103+L104+L105+L106+L107+L108+L109+L110+L111)/(K102+K103+K104+K105+K106+K107+K108+K109+K110+K111))</f>
        <v>12.445239194321676</v>
      </c>
    </row>
    <row r="112" spans="1:17" ht="18" x14ac:dyDescent="0.25">
      <c r="A112" s="28"/>
      <c r="B112" s="12">
        <f t="shared" si="21"/>
        <v>46345</v>
      </c>
      <c r="C112" s="13"/>
      <c r="D112" s="13"/>
      <c r="E112" s="13"/>
      <c r="F112" s="13"/>
      <c r="G112" s="13"/>
      <c r="H112" s="13"/>
      <c r="I112" s="13"/>
      <c r="J112" s="13"/>
      <c r="K112" s="11">
        <f t="shared" si="18"/>
        <v>0</v>
      </c>
      <c r="L112" s="11">
        <f t="shared" si="18"/>
        <v>0</v>
      </c>
      <c r="M112" s="51" t="e">
        <f t="shared" si="19"/>
        <v>#DIV/0!</v>
      </c>
      <c r="N112" s="51" t="e">
        <f t="shared" si="22"/>
        <v>#DIV/0!</v>
      </c>
      <c r="O112" s="51" t="e">
        <f t="shared" si="20"/>
        <v>#DIV/0!</v>
      </c>
      <c r="P112" s="49">
        <f>SUM((D103+D104+D105+D106+D107+D108+D109+D110+D111+D112+H103+H104+H105+H106+H107+H108+H109+H110+H111+H112)/(C103+C104+C105+C106+C107+C108+C109+C110+C111+C112+G103+G104+G105+G106+G107+G108+G109+G110+G111+G112))</f>
        <v>12.453674121405751</v>
      </c>
      <c r="Q112" s="50">
        <f>SUM((L102+L103+L104+L105+L106+L107+L108+L109+L110+L111+L112)/(K102+K103+K104+K105+K106+K107+K108+K109+K110+K111+K112))</f>
        <v>12.445239194321676</v>
      </c>
    </row>
    <row r="113" spans="1:17" ht="18" x14ac:dyDescent="0.25">
      <c r="A113" s="28"/>
      <c r="B113" s="12">
        <f t="shared" si="21"/>
        <v>46352</v>
      </c>
      <c r="C113" s="13"/>
      <c r="D113" s="13"/>
      <c r="E113" s="13"/>
      <c r="F113" s="13"/>
      <c r="G113" s="13"/>
      <c r="H113" s="13"/>
      <c r="I113" s="13"/>
      <c r="J113" s="13"/>
      <c r="K113" s="11">
        <f t="shared" si="18"/>
        <v>0</v>
      </c>
      <c r="L113" s="11">
        <f t="shared" si="18"/>
        <v>0</v>
      </c>
      <c r="M113" s="51" t="e">
        <f t="shared" si="19"/>
        <v>#DIV/0!</v>
      </c>
      <c r="N113" s="51" t="e">
        <f t="shared" si="22"/>
        <v>#DIV/0!</v>
      </c>
      <c r="O113" s="51" t="e">
        <f t="shared" si="20"/>
        <v>#DIV/0!</v>
      </c>
      <c r="P113" s="49">
        <f>SUM((D103+D104+D105+D106+D107+D108+D109+D110+D111+D112+D113+H103+H104+H105+H106+H107+H108+H109+H110+H111+H112+H113)/(C103+C104+C105+C106+C107+C108+C109+C110+C111+C112+C113+G103+G104+G105+G106+G107+G108+G109+G110+G111+G112+G113))</f>
        <v>12.453674121405751</v>
      </c>
      <c r="Q113" s="50">
        <f>SUM((L102+L103+L104+L105+L106+L107+L108+L109+L110+L111+L112+L113)/(K102+K103+K104+K105+K106+K107+K108+K109+K110+K111+K112+K113))</f>
        <v>12.445239194321676</v>
      </c>
    </row>
    <row r="114" spans="1:17" ht="18" x14ac:dyDescent="0.25">
      <c r="A114" s="28"/>
      <c r="B114" s="12">
        <f t="shared" si="21"/>
        <v>46359</v>
      </c>
      <c r="C114" s="13"/>
      <c r="D114" s="13"/>
      <c r="E114" s="13"/>
      <c r="F114" s="13"/>
      <c r="G114" s="13"/>
      <c r="H114" s="13"/>
      <c r="I114" s="13"/>
      <c r="J114" s="13"/>
      <c r="K114" s="11">
        <f t="shared" si="18"/>
        <v>0</v>
      </c>
      <c r="L114" s="11">
        <f t="shared" si="18"/>
        <v>0</v>
      </c>
      <c r="M114" s="51" t="e">
        <f t="shared" si="19"/>
        <v>#DIV/0!</v>
      </c>
      <c r="N114" s="51" t="e">
        <f t="shared" si="22"/>
        <v>#DIV/0!</v>
      </c>
      <c r="O114" s="51" t="e">
        <f t="shared" si="20"/>
        <v>#DIV/0!</v>
      </c>
      <c r="P114" s="49">
        <f>SUM((D103+D104+D105+D106+D107+D108+D109+D110+D111+D112+D113+D114+H103+H104+H105+H106+H107+H108+H109+H110+H111+H112+H113+H114)/(C103+C104+C105+C106+C107+C108+C109+C110+C111+C112+C113+C114+G103+G104+G105+G106+G107+G108+G109+G110+G111+G112+G113+G114))</f>
        <v>12.453674121405751</v>
      </c>
      <c r="Q114" s="50">
        <f>SUM((L102+L103+L104+L105+L106+L107+L108+L109+L110+L111+L112+L113+L114)/(K102+K103+K104+K105+K106+K107+K108+K109+K110+K111+K112+K113+K114))</f>
        <v>12.445239194321676</v>
      </c>
    </row>
    <row r="115" spans="1:17" ht="18" x14ac:dyDescent="0.25">
      <c r="A115" s="28"/>
      <c r="B115" s="12">
        <f t="shared" si="21"/>
        <v>46366</v>
      </c>
      <c r="C115" s="13"/>
      <c r="D115" s="13"/>
      <c r="E115" s="13"/>
      <c r="F115" s="13"/>
      <c r="G115" s="13"/>
      <c r="H115" s="13"/>
      <c r="I115" s="13"/>
      <c r="J115" s="13"/>
      <c r="K115" s="11">
        <f t="shared" si="18"/>
        <v>0</v>
      </c>
      <c r="L115" s="11">
        <f t="shared" si="18"/>
        <v>0</v>
      </c>
      <c r="M115" s="51" t="e">
        <f t="shared" si="19"/>
        <v>#DIV/0!</v>
      </c>
      <c r="N115" s="51" t="e">
        <f t="shared" si="22"/>
        <v>#DIV/0!</v>
      </c>
      <c r="O115" s="51" t="e">
        <f t="shared" si="20"/>
        <v>#DIV/0!</v>
      </c>
      <c r="P115" s="49">
        <f>SUM((D103+D104+D105+D106+D107+D108+D109+D110+D111+D112+D113+D114+D115+H103+H104+H105+H106+H107+H108+H109+H110+H111+H112+H113+H114+H115)/(C103+C104+C105+C106+C107+C108+C109+C110+C111+C112+C113+C114+C115+G103+G104+G105+G106+G107+G108+G109+G110+G111+G112+G113+G114+G115))</f>
        <v>12.453674121405751</v>
      </c>
      <c r="Q115" s="50">
        <f>SUM((L102+L103+L104+L105+L106+L107+L108+L109+L110+L111+L112+L113+L114+L115)/(K102+K103+K104+K105+K106+K107+K108+K109+K110+K111+K112+K113+K114+K115))</f>
        <v>12.445239194321676</v>
      </c>
    </row>
    <row r="116" spans="1:17" ht="18" x14ac:dyDescent="0.25">
      <c r="A116" s="28"/>
      <c r="B116" s="12">
        <f t="shared" si="21"/>
        <v>46373</v>
      </c>
      <c r="C116" s="13"/>
      <c r="D116" s="13"/>
      <c r="E116" s="13"/>
      <c r="F116" s="13"/>
      <c r="G116" s="13"/>
      <c r="H116" s="13"/>
      <c r="I116" s="13"/>
      <c r="J116" s="13"/>
      <c r="K116" s="11">
        <f t="shared" si="18"/>
        <v>0</v>
      </c>
      <c r="L116" s="11">
        <f t="shared" si="18"/>
        <v>0</v>
      </c>
      <c r="M116" s="51" t="e">
        <f t="shared" si="19"/>
        <v>#DIV/0!</v>
      </c>
      <c r="N116" s="51" t="e">
        <f t="shared" si="22"/>
        <v>#DIV/0!</v>
      </c>
      <c r="O116" s="51" t="e">
        <f t="shared" si="20"/>
        <v>#DIV/0!</v>
      </c>
      <c r="P116" s="49">
        <f>SUM((D103+D104+D105+D106+D107+D108+D109+D110+D111+D112+D113+D114+D115+D116+H103+H104+H105+H106+H107+H108+H109+H110+H111+H112+H113+H114+H115+H116)/(C103+C104+C105+C106+C107+C108+C109+C110+C111+C112+C113+C114+C115+C116+G103+G104+G105+G106+G107+G108+G109+G110+G111+G112+G113+G114+G115+G116))</f>
        <v>12.453674121405751</v>
      </c>
      <c r="Q116" s="50">
        <f>SUM((L102+L103+L104+L105+L106+L107+L108+L109+L110+L111+L112+L113+L114+L115+L116)/(K102+K103+K104+K105+K106+K107+K108+K109+K110+K111+K112+K113+K114+K115+K116))</f>
        <v>12.445239194321676</v>
      </c>
    </row>
    <row r="117" spans="1:17" ht="18" x14ac:dyDescent="0.25">
      <c r="A117" s="28"/>
      <c r="B117" s="12">
        <f t="shared" si="21"/>
        <v>46380</v>
      </c>
      <c r="C117" s="13"/>
      <c r="D117" s="13"/>
      <c r="E117" s="13"/>
      <c r="F117" s="13"/>
      <c r="G117" s="13"/>
      <c r="H117" s="13"/>
      <c r="I117" s="13"/>
      <c r="J117" s="13"/>
      <c r="K117" s="11">
        <f t="shared" si="18"/>
        <v>0</v>
      </c>
      <c r="L117" s="11">
        <f t="shared" si="18"/>
        <v>0</v>
      </c>
      <c r="M117" s="51" t="e">
        <f t="shared" si="19"/>
        <v>#DIV/0!</v>
      </c>
      <c r="N117" s="51" t="e">
        <f t="shared" si="22"/>
        <v>#DIV/0!</v>
      </c>
      <c r="O117" s="51" t="e">
        <f t="shared" si="20"/>
        <v>#DIV/0!</v>
      </c>
      <c r="P117" s="49">
        <f>SUM((D103+D104+D105+D106+D107+D108+D109+D110+D111+D112+D113+D114+D115+D116+D117+H103+H104+H105+H106+H107+H108+H109+H110+H111+H112+H113+H114+H115+H116+H117)/(C103+C104+C105+C106+C107+C108+C109+C110+C111+C112+C113+C114+C115+C116+C117+G103+G104+G105+G106+G107+G108+G109+G110+G111+G112+G113+G114+G115+G116+G117))</f>
        <v>12.453674121405751</v>
      </c>
      <c r="Q117" s="50">
        <f>SUM((L102+L103+L104+L105+L106+L107+L108+L109+L110+L111+L112+L113+L114+L115+L116+L117)/(K102+K103+K104+K105+K106+K107+K108+K109+K110+K111+K112+K113+K114+K115+K116+K117))</f>
        <v>12.445239194321676</v>
      </c>
    </row>
    <row r="118" spans="1:17" ht="18" x14ac:dyDescent="0.25">
      <c r="A118" s="28"/>
      <c r="B118" s="12">
        <f t="shared" si="21"/>
        <v>46387</v>
      </c>
      <c r="C118" s="13"/>
      <c r="D118" s="13"/>
      <c r="E118" s="13"/>
      <c r="F118" s="13"/>
      <c r="G118" s="13"/>
      <c r="H118" s="13"/>
      <c r="I118" s="13"/>
      <c r="J118" s="13"/>
      <c r="K118" s="11">
        <f t="shared" si="18"/>
        <v>0</v>
      </c>
      <c r="L118" s="11">
        <f t="shared" si="18"/>
        <v>0</v>
      </c>
      <c r="M118" s="51" t="e">
        <f t="shared" si="19"/>
        <v>#DIV/0!</v>
      </c>
      <c r="N118" s="51" t="e">
        <f t="shared" si="22"/>
        <v>#DIV/0!</v>
      </c>
      <c r="O118" s="51" t="e">
        <f t="shared" si="20"/>
        <v>#DIV/0!</v>
      </c>
      <c r="P118" s="49">
        <f>SUM((D103+D104+D105+D106+D107+D108+D109+D110+D111+D112+D113+D114+D115+D116+D117+D118+H103+H104+H105+H106+H107+H108+H109+H110+H111+H112+H113+H114+H115+H116+H117+H118)/(C103+C104+C105+C106+C107+C108+C109+C110+C111+C112+C113+C114+C115+C116+C117+C118+G103+G104+G105+G106+G107+G108+G109+G110+G111+G112+G113+G114+G115+G116+G117+G118))</f>
        <v>12.453674121405751</v>
      </c>
      <c r="Q118" s="50">
        <f>SUM((L102+L103+L104+L105+L106+L107+L108+L109+L110+L111+L112+L113+L114+L115+L116+L117+L118)/(K102+K103+K104+K105+K106+K107+K108+K109+K110+K111+K112+K113+K114+K115+K116+K117+K118))</f>
        <v>12.445239194321676</v>
      </c>
    </row>
    <row r="119" spans="1:17" ht="18" x14ac:dyDescent="0.25">
      <c r="A119" s="28"/>
      <c r="B119" s="12">
        <f t="shared" si="21"/>
        <v>46394</v>
      </c>
      <c r="C119" s="13"/>
      <c r="D119" s="13"/>
      <c r="E119" s="13"/>
      <c r="F119" s="13"/>
      <c r="G119" s="13"/>
      <c r="H119" s="13"/>
      <c r="I119" s="13"/>
      <c r="J119" s="13"/>
      <c r="K119" s="11">
        <f t="shared" si="18"/>
        <v>0</v>
      </c>
      <c r="L119" s="11">
        <f t="shared" si="18"/>
        <v>0</v>
      </c>
      <c r="M119" s="51" t="e">
        <f t="shared" si="19"/>
        <v>#DIV/0!</v>
      </c>
      <c r="N119" s="51" t="e">
        <f t="shared" si="22"/>
        <v>#DIV/0!</v>
      </c>
      <c r="O119" s="51" t="e">
        <f t="shared" si="20"/>
        <v>#DIV/0!</v>
      </c>
      <c r="P119" s="49">
        <f>SUM((D103+D104+D105+D106+D107+D108+D109+D110+D111+D112+D113+D114+D115+D116+D117+D118+D119+H103+H104+H105+H106+H107+H108+H109+H110+H111+H112+H113+H114+H115+H116+H117+H118+H119)/(C103+C104+C105+C106+C107+C108+C109+C110+C111+C112+C113+C114+C115+C116+C117+C118+C119+G103+G104+G105+G106+G107+G108+G109+G110+G111+G112+G113+G114+G115+G116+G117+G118+G119))</f>
        <v>12.453674121405751</v>
      </c>
      <c r="Q119" s="50">
        <f>SUM((L102+L103+L104+L105+L106+L107+L108+L109+L110+L111+L112+L113+L114+L115+L116+L117+L118+L119)/(K102+K103+K104+K105+K106+K107+K108+K109+K110+K111+K112+K113+K114+K115+K116+K117+K118+K119))</f>
        <v>12.445239194321676</v>
      </c>
    </row>
    <row r="120" spans="1:17" ht="18" x14ac:dyDescent="0.25">
      <c r="A120" s="28"/>
      <c r="B120" s="12">
        <f t="shared" si="21"/>
        <v>46401</v>
      </c>
      <c r="C120" s="13"/>
      <c r="D120" s="13"/>
      <c r="E120" s="13"/>
      <c r="F120" s="13"/>
      <c r="G120" s="13"/>
      <c r="H120" s="13"/>
      <c r="I120" s="13"/>
      <c r="J120" s="13"/>
      <c r="K120" s="11">
        <f t="shared" si="18"/>
        <v>0</v>
      </c>
      <c r="L120" s="11">
        <f t="shared" si="18"/>
        <v>0</v>
      </c>
      <c r="M120" s="51" t="e">
        <f t="shared" si="19"/>
        <v>#DIV/0!</v>
      </c>
      <c r="N120" s="51" t="e">
        <f t="shared" si="22"/>
        <v>#DIV/0!</v>
      </c>
      <c r="O120" s="51" t="e">
        <f t="shared" si="20"/>
        <v>#DIV/0!</v>
      </c>
      <c r="P120" s="49">
        <f>SUM((D103+D104+D105+D106+D107+D108+D109+D110+D111+D112+D113+D114+D115+D116+D117+D118+D119+D120+H103+H104+H105+H106+H107+H108+H109+H110+H111+H112+H113+H114+H115+H116+H117+H118+H119+H120)/(C103+C104+C105+C106+C107+C108+C109+C110+C111+C112+C113+C114+C115+C116+C117+C118+C119+C120+G103+G104+G105+G106+G107+G108+G109+G110+G111+G112+G113+G114+G115+G116+G117+G118+G119+G120))</f>
        <v>12.453674121405751</v>
      </c>
      <c r="Q120" s="50">
        <f>SUM((L102+L103+L104+L105+L106+L107+L108+L109+L110+L111+L112+L113+L114+L115+L116+L117+L118+L119+L120)/(K102+K103+K104+K105+K106+K107+K108+K109+K110+K111+K112+K113+K114+K115+K116+K117+K118+K119+K120))</f>
        <v>12.445239194321676</v>
      </c>
    </row>
    <row r="121" spans="1:17" ht="18" x14ac:dyDescent="0.25">
      <c r="A121" s="28"/>
      <c r="B121" s="12">
        <f>SUM(B120+7)</f>
        <v>46408</v>
      </c>
      <c r="C121" s="13"/>
      <c r="D121" s="13"/>
      <c r="E121" s="13"/>
      <c r="F121" s="13"/>
      <c r="G121" s="13"/>
      <c r="H121" s="13"/>
      <c r="I121" s="13"/>
      <c r="J121" s="13"/>
      <c r="K121" s="11">
        <f t="shared" si="18"/>
        <v>0</v>
      </c>
      <c r="L121" s="11">
        <f t="shared" si="18"/>
        <v>0</v>
      </c>
      <c r="M121" s="51" t="e">
        <f t="shared" si="19"/>
        <v>#DIV/0!</v>
      </c>
      <c r="N121" s="51" t="e">
        <f t="shared" si="22"/>
        <v>#DIV/0!</v>
      </c>
      <c r="O121" s="51" t="e">
        <f t="shared" si="20"/>
        <v>#DIV/0!</v>
      </c>
      <c r="P121" s="49">
        <f>SUM((D103+D104+D105+D106+D107+D108+D109+D110+D111+D112+D113+D114+D115+D116+D117+D118+D119+D120+D121+H103+H104+H105+H106+H107+H108+H109+H110+H111+H112+H113+H114+H115+H116+H117+H118+H119+H120+H121)/(C103+C104+C105+C106+C107+C108+C109+C110+C111+C112+C113+C114+C115+C116+C117+C118+C119+C120+C121+G103+G104+G105+G106+G107+G108+G109+G110+G111+G112+G113+G114+G115+G116+G117+G118+G119+G120+G121))</f>
        <v>12.453674121405751</v>
      </c>
      <c r="Q121" s="50">
        <f>SUM((L102+L103+L104+L105+L106+L107+L108+L109+L110+L111+L112+L113+L114+L115+L116+L117+L118+L119+L120+L121)/(K102+K103+K104+K105+K106+K107+K108+K109+K110+K111+K112+K113+K114+K115+K116+K117+K118+K119+K120+K121))</f>
        <v>12.445239194321676</v>
      </c>
    </row>
    <row r="122" spans="1:17" ht="18" x14ac:dyDescent="0.25">
      <c r="A122" s="28"/>
      <c r="B122" s="12">
        <f>SUM(B121+7)</f>
        <v>46415</v>
      </c>
      <c r="C122" s="13"/>
      <c r="D122" s="13"/>
      <c r="E122" s="13"/>
      <c r="F122" s="13"/>
      <c r="G122" s="13"/>
      <c r="H122" s="13"/>
      <c r="I122" s="13"/>
      <c r="J122" s="13"/>
      <c r="K122" s="11">
        <f t="shared" si="18"/>
        <v>0</v>
      </c>
      <c r="L122" s="11">
        <f t="shared" si="18"/>
        <v>0</v>
      </c>
      <c r="M122" s="51" t="e">
        <f t="shared" si="19"/>
        <v>#DIV/0!</v>
      </c>
      <c r="N122" s="51" t="e">
        <f t="shared" si="22"/>
        <v>#DIV/0!</v>
      </c>
      <c r="O122" s="51" t="e">
        <f t="shared" si="20"/>
        <v>#DIV/0!</v>
      </c>
      <c r="P122" s="49">
        <f>SUM((D103+D104+D105+D106+D107+D108+D109+D110+D111+D112+D113+D114+D115+D116+D117+D118+D119+D120+D121+D122+H103+H104+H105+H106+H107+H108+H109+H110+H111+H112+H113+H114+H115+H116+H117+H118+H119+H120+H121+H122)/(C103+C104+C105+C106+C107+C108+C109+C110+C111+C112+C113+C114+C115+C116+C117+C118+C119+C120+C121+C122+G103+G104+G105+G106+G107+G108+G109+G110+G111+G112+G113+G114+G115+G116+G117+G118+G119+G120+G121+G122))</f>
        <v>12.453674121405751</v>
      </c>
      <c r="Q122" s="50">
        <f>SUM((L102+L103+L104+L105+L106+L107+L108+L109+L110+L111+L112+L113+L114+L115+L116+L117+L118+L119+L120+L121+L122)/(K102+K103+K104+K105+K106+K107+K108+K109+K110+K111+K112+K113+K114+K115+K116+K117+K118+K119+K120+K121+K122))</f>
        <v>12.445239194321676</v>
      </c>
    </row>
    <row r="123" spans="1:17" ht="18" x14ac:dyDescent="0.25">
      <c r="A123" s="28"/>
      <c r="B123" s="12"/>
      <c r="C123" s="13"/>
      <c r="D123" s="13"/>
      <c r="E123" s="13"/>
      <c r="F123" s="13"/>
      <c r="G123" s="13"/>
      <c r="H123" s="13"/>
      <c r="I123" s="13"/>
      <c r="J123" s="13"/>
      <c r="K123" s="11">
        <f t="shared" si="18"/>
        <v>0</v>
      </c>
      <c r="L123" s="11">
        <f t="shared" si="18"/>
        <v>0</v>
      </c>
      <c r="M123" s="51" t="e">
        <f t="shared" si="19"/>
        <v>#DIV/0!</v>
      </c>
      <c r="N123" s="51" t="e">
        <f t="shared" si="22"/>
        <v>#DIV/0!</v>
      </c>
      <c r="O123" s="51" t="e">
        <f t="shared" si="20"/>
        <v>#DIV/0!</v>
      </c>
      <c r="P123" s="49">
        <f>SUM((D103+D104+D105+D106+D107+D108+D109+D110+D111+D112+D113+D114+D115+D116+D117+D118+D119+D120+D121+D122+D123+H103+H104+H105+H106+H107+H108+H109+H110+H111+H112+H113+H114+H115+H116+H117+H118+H119+H120+H121+H122+H123)/(C103+C104+C105+C106+C107+C108+C109+C110+C111+C112+C113+C114+C115+C116+C117+C118+C119+C120+C121+C122+C123+G103+G104+G105+G106+G107+G108+G109+G110+G111+G112+G113+G114+G115+G116+G117+G118+G119+G120+G121+G122+G123))</f>
        <v>12.453674121405751</v>
      </c>
      <c r="Q123" s="50">
        <f>SUM((L102+L103+L104+L105+L106+L107+L108+L109+L110+L111+L112+L113+L114+L115+L116+L117+L118+L119+L120+L121+L122+L123)/(K102+K103+K104+K105+K106+K107+K108+K109+K110+K111+K112+K113+K114+K115+K116+K117+K118+K119+K120+K121+K122+K123))</f>
        <v>12.445239194321676</v>
      </c>
    </row>
    <row r="124" spans="1:17" ht="18" x14ac:dyDescent="0.25">
      <c r="A124" s="28"/>
      <c r="B124" s="12"/>
      <c r="C124" s="13"/>
      <c r="D124" s="13"/>
      <c r="E124" s="13"/>
      <c r="F124" s="13"/>
      <c r="G124" s="13"/>
      <c r="H124" s="13"/>
      <c r="I124" s="13"/>
      <c r="J124" s="13"/>
      <c r="K124" s="11">
        <f t="shared" si="18"/>
        <v>0</v>
      </c>
      <c r="L124" s="11">
        <f t="shared" si="18"/>
        <v>0</v>
      </c>
      <c r="M124" s="51" t="e">
        <f t="shared" si="19"/>
        <v>#DIV/0!</v>
      </c>
      <c r="N124" s="51" t="e">
        <f t="shared" si="22"/>
        <v>#DIV/0!</v>
      </c>
      <c r="O124" s="51" t="e">
        <f t="shared" si="20"/>
        <v>#DIV/0!</v>
      </c>
      <c r="P124" s="49">
        <f>SUM((D103+D104+D105+D106+D107+D108+D109+D110+D111+D112+D113+D114+D115+D116+D117+D118+D119+D120+D121+D122+D123+D124+H103+H104+H105+H106+H107+H108+H109+H110+H111+H112+H113+H114+H115+H116+H117+H118+H119+H120+H121+H122+H123+H124)/(C103+C104+C105+C106+C107+C108+C109+C110+C111+C112+C113+C114+C115+C116+C117+C118+C119+C120+C121+C122+C123+C124+G103+G104+G105+G106+G107+G108+G109+G110+G111+G112+G113+G114+G115+G116+G117+G118+G119+G120+G121+G122+G123+G124))</f>
        <v>12.453674121405751</v>
      </c>
      <c r="Q124" s="50">
        <f>SUM((L102+L103+L104+L105+L106+L107+L108+L109+L110+L111+L112+L113+L114+L115+L116+L117+L118+L119+L120+L121+L122+L123+L124)/(K102+K103+K104+K105+K106+K107+K108+K109+K110+K111+K112+K113+K114+K115+K116+K117+K118+K119+K120+K121+K122+K123+K124))</f>
        <v>12.445239194321676</v>
      </c>
    </row>
    <row r="125" spans="1:17" ht="18" x14ac:dyDescent="0.25">
      <c r="A125" s="28"/>
      <c r="B125" s="12"/>
      <c r="C125" s="13"/>
      <c r="D125" s="13"/>
      <c r="E125" s="13"/>
      <c r="F125" s="13"/>
      <c r="G125" s="13"/>
      <c r="H125" s="13"/>
      <c r="I125" s="13"/>
      <c r="J125" s="13"/>
      <c r="K125" s="11">
        <f t="shared" si="18"/>
        <v>0</v>
      </c>
      <c r="L125" s="11">
        <f t="shared" si="18"/>
        <v>0</v>
      </c>
      <c r="M125" s="51" t="e">
        <f t="shared" si="19"/>
        <v>#DIV/0!</v>
      </c>
      <c r="N125" s="51" t="e">
        <f t="shared" si="22"/>
        <v>#DIV/0!</v>
      </c>
      <c r="O125" s="51" t="e">
        <f t="shared" si="20"/>
        <v>#DIV/0!</v>
      </c>
      <c r="P125" s="49">
        <f>SUM((D103+D104+D105+D106+D107+D108+D109+D110+D111+D112+D113+D114+D115+D116+D117+D118+D119+D120+D121+D122+D123+D124+D125+H103+H104+H105+H106+H107+H108+H109+H110+H111+H112+H113+H114+H115+H116+H117+H118+H119+H120+H121+H122+H123+H124+H125)/(C103+C104+C105+C106+C107+C108+C109+C110+C111+C112+C113+C114+C115+C116+C117+C118+C119+C120+C121+C122+C123+C124+C125+G103+G104+G105+G106+G107+G108+G109+G110+G111+G112+G113+G114+G115+G116+G117+G118+G119+G120+G121+G122+G123+G124+G125))</f>
        <v>12.453674121405751</v>
      </c>
      <c r="Q125" s="50">
        <f>SUM((L102+L103+L104+L105+L106+L107+L108+L109+L110+L111+L112+L113+L114+L115+L116+L117+L118+L119+L120+L121+L122+L123+L124+L125)/(K102+K103+K104+K105+K106+K107+K108+K109+K110+K111+K112+K113+K114+K115+K116+K117+K118+K119+K120+K121+K122+K123+K124+K125))</f>
        <v>12.445239194321676</v>
      </c>
    </row>
    <row r="126" spans="1:17" ht="18" x14ac:dyDescent="0.25">
      <c r="A126" s="28"/>
      <c r="B126" s="12"/>
      <c r="C126" s="13"/>
      <c r="D126" s="13"/>
      <c r="E126" s="13"/>
      <c r="F126" s="13"/>
      <c r="G126" s="13"/>
      <c r="H126" s="13"/>
      <c r="I126" s="13"/>
      <c r="J126" s="13"/>
      <c r="K126" s="11">
        <f t="shared" si="18"/>
        <v>0</v>
      </c>
      <c r="L126" s="11">
        <f t="shared" si="18"/>
        <v>0</v>
      </c>
      <c r="M126" s="51" t="e">
        <f t="shared" si="19"/>
        <v>#DIV/0!</v>
      </c>
      <c r="N126" s="51" t="e">
        <f t="shared" si="22"/>
        <v>#DIV/0!</v>
      </c>
      <c r="O126" s="51" t="e">
        <f t="shared" si="20"/>
        <v>#DIV/0!</v>
      </c>
      <c r="P126" s="49">
        <f>SUM((D103+D104+D105+D106+D107+D108+D109+D110+D111+D112+D113+D114+D115+D116+D117+D118+D119+D120+D121+D122+D123+D124+D125+D126+H103+H104+H105+H106+H107+H108+H109+H110+H111+H112+H113+H114+H115+H116+H117+H118+H119+H120+H121+H122+H123+H124+H125+H126)/(C103+C104+C105+C106+C107+C108+C109+C110+C111+C112+C113+C114+C115+C116+C117+C118+C119+C120+C121+C122+C123+C124+C125+C126+G103+G104+G105+G106+G107+G108+G109+G110+G111+G112+G113+G114+G115+G116+G117+G118+G119+G120+G121+G122+G123+G124+G125+G126))</f>
        <v>12.453674121405751</v>
      </c>
      <c r="Q126" s="50">
        <f>SUM((L102+L103+L104+L105+L106+L107+L108+L109+L110+L111+L112+L113+L114+L115+L116+L117+L118+L119+L120+L121+L122+L123+L124+L125+L126)/(K102+K103+K104+K105+K106+K107+K108+K109+K110+K111+K112+K113+K114+K115+K116+K117+K118+K119+K120+K121+K122+K123+K124+K125+K126))</f>
        <v>12.445239194321676</v>
      </c>
    </row>
    <row r="127" spans="1:17" ht="18" x14ac:dyDescent="0.25">
      <c r="A127" s="28"/>
      <c r="B127" s="12"/>
      <c r="C127" s="13"/>
      <c r="D127" s="13"/>
      <c r="E127" s="13"/>
      <c r="F127" s="13"/>
      <c r="G127" s="13"/>
      <c r="H127" s="13"/>
      <c r="I127" s="13"/>
      <c r="J127" s="13"/>
      <c r="K127" s="11">
        <f t="shared" si="18"/>
        <v>0</v>
      </c>
      <c r="L127" s="11">
        <f t="shared" si="18"/>
        <v>0</v>
      </c>
      <c r="M127" s="51" t="e">
        <f t="shared" si="19"/>
        <v>#DIV/0!</v>
      </c>
      <c r="N127" s="51" t="e">
        <f t="shared" si="22"/>
        <v>#DIV/0!</v>
      </c>
      <c r="O127" s="51" t="e">
        <f t="shared" si="20"/>
        <v>#DIV/0!</v>
      </c>
      <c r="P127" s="49">
        <f>SUM((D103+D104+D105+D106+D107+D108+D109+D110+D111+D112+D113+D114+D115+D116+D117+D118+D119+D120+D121+D122+D123+D124+D125+D126+D127+H103+H104+H105+H106+H107+H108+H109+H110+H111+H112+H113+H114+H115+H116+H117+H118+H119+H120+H121+H122+H123+H124+H125+H126+H127)/(C103+C104+C105+C106+C107+C108+C109+C110+C111+C112+C113+C114+C115+C116+C117+C118+C119+C120+C121+C122+C123+C124+C125+C126+C127+G103+G104+G105+G106+G107+G108+G109+G110+G111+G112+G113+G114+G115+G116+G117+G118+G119+G120+G121+G122+G123+G124+G125+G126+G127))</f>
        <v>12.453674121405751</v>
      </c>
      <c r="Q127" s="50">
        <f>SUM((L102+L103+L104+L105+L106+L107+L108+L109+L110+L111+L112+L113+L114+L115+L116+L117+L118+L119+L120+L121+L122+L123+L124+L125+L126+L127)/(K102+K103+K104+K105+K106+K107+K108+K109+K110+K111+K112+K113+K114+K115+K116+K117+K118+K119+K120+K121+K122+K123+K124+K125+K126+K127))</f>
        <v>12.445239194321676</v>
      </c>
    </row>
    <row r="128" spans="1:17" ht="18" x14ac:dyDescent="0.25">
      <c r="A128" s="28"/>
      <c r="B128" s="15"/>
      <c r="C128" s="13"/>
      <c r="D128" s="13"/>
      <c r="E128" s="13"/>
      <c r="F128" s="13"/>
      <c r="G128" s="13"/>
      <c r="H128" s="13"/>
      <c r="I128" s="13"/>
      <c r="J128" s="13"/>
      <c r="K128" s="11">
        <f t="shared" si="18"/>
        <v>0</v>
      </c>
      <c r="L128" s="11">
        <f t="shared" si="18"/>
        <v>0</v>
      </c>
      <c r="M128" s="51" t="e">
        <f t="shared" si="19"/>
        <v>#DIV/0!</v>
      </c>
      <c r="N128" s="51" t="e">
        <f t="shared" si="22"/>
        <v>#DIV/0!</v>
      </c>
      <c r="O128" s="51" t="e">
        <f t="shared" si="20"/>
        <v>#DIV/0!</v>
      </c>
      <c r="P128" s="49">
        <f>SUM((D103+D104+D105+D106+D107+D108+D109+D110+D111+D112+D113+D114+D115+D116+D117+D118+D119+D120+D121+D122+D123+D124+D125+D126+D127+D128+H103+H104+H105+H106+H107+H108+H109+H110+H111+H112+H113+H114+H115+H116+H117+H118+H119+H120+H121+H122+H123+H124+H125+H126+H127+H128)/(C103+C104+C105+C106+C107+C108+C109+C110+C111+C112+C113+C114+C115+C116+C117+C118+C119+C120+C121+C122+C123+C124+C125+C126+C127+C128+G103+G104+G105+G106+G107+G108+G109+G110+G111+G112+G113+G114+G115+G116+G117+G118+G119+G120+G121+G122+G123+G124+G125+G126+G127+G128))</f>
        <v>12.453674121405751</v>
      </c>
      <c r="Q128" s="50">
        <f>SUM((L102+L103+L104+L105+L106+L107+L108+L109+L110+L111+L112+L113+L114+L115+L116+L117+L118+L119+L120+L121+L122+L123+L124+L125+L126+L127+L128)/(K102+K103+K104+K105+K106+K107+K108+K109+K110+K111+K112+K113+K114+K115+K116+K117+K118+K119+K120+K121+K122+K123+K124+K125+K126+K127+K128))</f>
        <v>12.445239194321676</v>
      </c>
    </row>
    <row r="129" spans="1:17" ht="18" x14ac:dyDescent="0.25">
      <c r="A129" s="28"/>
      <c r="B129" s="15"/>
      <c r="C129" s="13"/>
      <c r="D129" s="13"/>
      <c r="E129" s="13"/>
      <c r="F129" s="13"/>
      <c r="G129" s="13"/>
      <c r="H129" s="13"/>
      <c r="I129" s="13"/>
      <c r="J129" s="13"/>
      <c r="K129" s="11">
        <f t="shared" si="18"/>
        <v>0</v>
      </c>
      <c r="L129" s="11">
        <f t="shared" si="18"/>
        <v>0</v>
      </c>
      <c r="M129" s="51" t="e">
        <f t="shared" si="19"/>
        <v>#DIV/0!</v>
      </c>
      <c r="N129" s="51" t="e">
        <f t="shared" si="22"/>
        <v>#DIV/0!</v>
      </c>
      <c r="O129" s="51" t="e">
        <f t="shared" si="20"/>
        <v>#DIV/0!</v>
      </c>
      <c r="P129" s="49">
        <f>SUM((D103+D104+D105+D106+D107+D108+D109+D110+D111+D112+D113+D114+D115+D116+D117+D118+D119+D120+D121+D122+D123+D124+D125+D126+D127+D128+D129+H103+H104+H105+H106+H107+H108+H109+H110+H111+H112+H113+H114+H115+H116+H117+H118+H119+H120+H121+H122+H123+H124+H125+H126+H127+H128+H129)/(C103+C104+C105+C106+C107+C108+C109+C110+C111+C112+C113+C114+C115+C116+C117+C118+C119+C120+C121+C122+C123+C124+C125+C126+C127+C128+C129+G103+G104+G105+G106+G107+G108+G109+G110+G111+G112+G113+G114+G115+G116+G117+G118+G119+G120+G121+G122+G123+G124+G125+G126+G127+G128+G129))</f>
        <v>12.453674121405751</v>
      </c>
      <c r="Q129" s="50">
        <f>SUM((L102+L103+L104+L105+L106+L107+L108+L109+L110+L111+L112+L113+L114+L115+L116+L117+L118+L119+L120+L121+L122+L123+L124+L125+L126+L127+L128+L129)/(K102+K103+K104+K105+K106+K107+K108+K109+K110+K111+K112+K113+K114+K115+K116+K117+K118+K119+K120+K121+K122+K123+K124+K125+K126+K127+K128+K129))</f>
        <v>12.445239194321676</v>
      </c>
    </row>
    <row r="130" spans="1:17" ht="18" x14ac:dyDescent="0.25">
      <c r="A130" s="5"/>
      <c r="B130" s="8"/>
      <c r="C130" s="14"/>
      <c r="D130" s="14"/>
      <c r="E130" s="14"/>
      <c r="F130" s="14"/>
      <c r="G130" s="14"/>
      <c r="H130" s="14"/>
      <c r="I130" s="14"/>
      <c r="J130" s="14"/>
      <c r="K130" s="8"/>
      <c r="L130" s="8"/>
      <c r="M130" s="46"/>
      <c r="N130" s="46"/>
      <c r="O130" s="46"/>
      <c r="P130" s="46"/>
      <c r="Q130" s="48"/>
    </row>
    <row r="131" spans="1:17" ht="18.75" thickBot="1" x14ac:dyDescent="0.3">
      <c r="A131" s="5"/>
      <c r="B131" s="8"/>
      <c r="C131" s="14"/>
      <c r="D131" s="14"/>
      <c r="E131" s="14"/>
      <c r="F131" s="14"/>
      <c r="G131" s="14"/>
      <c r="H131" s="14"/>
      <c r="I131" s="14"/>
      <c r="J131" s="14"/>
      <c r="K131" s="8"/>
      <c r="L131" s="8"/>
      <c r="M131" s="46"/>
      <c r="N131" s="46"/>
      <c r="O131" s="46"/>
      <c r="P131" s="46"/>
      <c r="Q131" s="48"/>
    </row>
    <row r="132" spans="1:17" ht="19.5" thickTop="1" thickBot="1" x14ac:dyDescent="0.3">
      <c r="A132" s="17" t="s">
        <v>18</v>
      </c>
      <c r="B132" s="19"/>
      <c r="C132" s="70">
        <f>Q129</f>
        <v>12.445239194321676</v>
      </c>
      <c r="D132" s="20"/>
      <c r="E132" s="20">
        <f>COUNTA(E103:E129)</f>
        <v>4</v>
      </c>
      <c r="F132" s="20">
        <f t="shared" ref="F132:J132" si="23">COUNTA(F103:F129)</f>
        <v>1</v>
      </c>
      <c r="G132" s="20"/>
      <c r="H132" s="20"/>
      <c r="I132" s="20">
        <f t="shared" si="23"/>
        <v>1</v>
      </c>
      <c r="J132" s="20">
        <f t="shared" si="23"/>
        <v>2</v>
      </c>
      <c r="K132" s="68">
        <f>SUM(K102:K129)</f>
        <v>353.4684975767367</v>
      </c>
      <c r="L132" s="68">
        <f>SUM(L102:L129)</f>
        <v>4399</v>
      </c>
      <c r="M132" s="52"/>
      <c r="N132" s="52"/>
      <c r="O132" s="53"/>
      <c r="P132" s="53"/>
      <c r="Q132" s="48"/>
    </row>
    <row r="133" spans="1:17" ht="18" x14ac:dyDescent="0.25">
      <c r="A133" s="5"/>
      <c r="B133" s="28"/>
      <c r="C133" s="16"/>
      <c r="D133" s="16"/>
      <c r="E133" s="16"/>
      <c r="F133" s="16"/>
      <c r="G133" s="16"/>
      <c r="H133" s="16"/>
      <c r="I133" s="16"/>
      <c r="J133" s="16"/>
      <c r="K133" s="5"/>
      <c r="L133" s="5"/>
      <c r="M133" s="48"/>
      <c r="N133" s="48"/>
      <c r="O133" s="48"/>
      <c r="P133" s="48"/>
      <c r="Q133" s="48"/>
    </row>
    <row r="134" spans="1:17" ht="18" x14ac:dyDescent="0.25">
      <c r="A134" s="28" t="s">
        <v>68</v>
      </c>
      <c r="B134" s="28"/>
      <c r="C134" s="23"/>
      <c r="D134" s="16"/>
      <c r="E134" s="16"/>
      <c r="F134" s="16"/>
      <c r="G134" s="24"/>
      <c r="H134" s="16"/>
      <c r="I134" s="16"/>
      <c r="J134" s="16"/>
      <c r="K134" s="5"/>
      <c r="L134" s="5"/>
      <c r="M134" s="48"/>
      <c r="N134" s="48"/>
      <c r="O134" s="48"/>
      <c r="P134" s="48"/>
      <c r="Q134" s="48"/>
    </row>
    <row r="135" spans="1:17" ht="18" x14ac:dyDescent="0.25">
      <c r="A135" s="28"/>
      <c r="B135" s="9" t="s">
        <v>16</v>
      </c>
      <c r="C135" s="55">
        <f>SUM(D135/10.69)</f>
        <v>46.866230121608986</v>
      </c>
      <c r="D135" s="10">
        <v>501</v>
      </c>
      <c r="E135" s="10"/>
      <c r="F135" s="10"/>
      <c r="G135" s="10"/>
      <c r="H135" s="10"/>
      <c r="I135" s="10"/>
      <c r="J135" s="10"/>
      <c r="K135" s="56">
        <f>C135</f>
        <v>46.866230121608986</v>
      </c>
      <c r="L135" s="11">
        <v>501</v>
      </c>
      <c r="M135" s="49">
        <f>SUM(D135/C135)</f>
        <v>10.69</v>
      </c>
      <c r="N135" s="46" t="e">
        <f>SUM(H135/G135)</f>
        <v>#DIV/0!</v>
      </c>
      <c r="O135" s="49">
        <f>SUM(L135/K135)</f>
        <v>10.69</v>
      </c>
      <c r="P135" s="49">
        <f>SUM((D135+H135)/(C135+G135))</f>
        <v>10.69</v>
      </c>
      <c r="Q135" s="50">
        <f>SUM(L135/K135)</f>
        <v>10.69</v>
      </c>
    </row>
    <row r="136" spans="1:17" ht="18" x14ac:dyDescent="0.25">
      <c r="A136" s="28"/>
      <c r="B136" s="12">
        <v>46282</v>
      </c>
      <c r="C136" s="13">
        <v>63</v>
      </c>
      <c r="D136" s="13">
        <v>557</v>
      </c>
      <c r="E136" s="13"/>
      <c r="F136" s="13" t="s">
        <v>17</v>
      </c>
      <c r="G136" s="13">
        <v>30</v>
      </c>
      <c r="H136" s="13">
        <v>317</v>
      </c>
      <c r="I136" s="13"/>
      <c r="J136" s="13" t="s">
        <v>17</v>
      </c>
      <c r="K136" s="11">
        <f>SUM(C136+G136)</f>
        <v>93</v>
      </c>
      <c r="L136" s="11">
        <f>SUM(D136+H136)</f>
        <v>874</v>
      </c>
      <c r="M136" s="51">
        <f>SUM(D136/C136)</f>
        <v>8.8412698412698418</v>
      </c>
      <c r="N136" s="51">
        <f>SUM(H136/G136)</f>
        <v>10.566666666666666</v>
      </c>
      <c r="O136" s="51">
        <f>SUM(L136/K136)</f>
        <v>9.3978494623655919</v>
      </c>
      <c r="P136" s="49">
        <f>SUM((D136+H136)/(C136+G136))</f>
        <v>9.3978494623655919</v>
      </c>
      <c r="Q136" s="50">
        <f>SUM((L135+L136)/(K135+K136))</f>
        <v>9.8308219132272576</v>
      </c>
    </row>
    <row r="137" spans="1:17" ht="18" x14ac:dyDescent="0.25">
      <c r="A137" s="28"/>
      <c r="B137" s="12">
        <f>SUM(B136+7)</f>
        <v>46289</v>
      </c>
      <c r="C137" s="13"/>
      <c r="D137" s="13"/>
      <c r="E137" s="13"/>
      <c r="F137" s="13"/>
      <c r="G137" s="13"/>
      <c r="H137" s="13"/>
      <c r="I137" s="13"/>
      <c r="J137" s="13"/>
      <c r="K137" s="11">
        <f t="shared" ref="K137:L162" si="24">SUM(C137+G137)</f>
        <v>0</v>
      </c>
      <c r="L137" s="11">
        <f t="shared" si="24"/>
        <v>0</v>
      </c>
      <c r="M137" s="51" t="e">
        <f t="shared" ref="M137:M162" si="25">SUM(D137/C137)</f>
        <v>#DIV/0!</v>
      </c>
      <c r="N137" s="51" t="e">
        <f>SUM(H137/G137)</f>
        <v>#DIV/0!</v>
      </c>
      <c r="O137" s="51" t="e">
        <f t="shared" ref="O137:O162" si="26">SUM(L137/K137)</f>
        <v>#DIV/0!</v>
      </c>
      <c r="P137" s="49">
        <f>SUM((D136+D137+H136+H137)/(C136+C137+G136+G137))</f>
        <v>9.3978494623655919</v>
      </c>
      <c r="Q137" s="50">
        <f>SUM((L135+L136+L137)/(K135+K136+K137))</f>
        <v>9.8308219132272576</v>
      </c>
    </row>
    <row r="138" spans="1:17" ht="18" x14ac:dyDescent="0.25">
      <c r="A138" s="28"/>
      <c r="B138" s="12">
        <f t="shared" ref="B138:B153" si="27">SUM(B137+7)</f>
        <v>46296</v>
      </c>
      <c r="C138" s="13"/>
      <c r="D138" s="13"/>
      <c r="E138" s="13"/>
      <c r="F138" s="13"/>
      <c r="G138" s="13"/>
      <c r="H138" s="13"/>
      <c r="I138" s="13"/>
      <c r="J138" s="13"/>
      <c r="K138" s="11">
        <f t="shared" si="24"/>
        <v>0</v>
      </c>
      <c r="L138" s="11">
        <f t="shared" si="24"/>
        <v>0</v>
      </c>
      <c r="M138" s="51" t="e">
        <f t="shared" si="25"/>
        <v>#DIV/0!</v>
      </c>
      <c r="N138" s="51" t="e">
        <f t="shared" ref="N138:N162" si="28">SUM(H138/G138)</f>
        <v>#DIV/0!</v>
      </c>
      <c r="O138" s="51" t="e">
        <f t="shared" si="26"/>
        <v>#DIV/0!</v>
      </c>
      <c r="P138" s="49">
        <f>SUM((D136+D137+D138+H136+H137+H138)/(C136+C137+C138+G136+G137+G138))</f>
        <v>9.3978494623655919</v>
      </c>
      <c r="Q138" s="50">
        <f>SUM((L135+L136+L137+L138)/(K135+K136+K137+K138))</f>
        <v>9.8308219132272576</v>
      </c>
    </row>
    <row r="139" spans="1:17" ht="18" x14ac:dyDescent="0.25">
      <c r="A139" s="28"/>
      <c r="B139" s="12">
        <f t="shared" si="27"/>
        <v>46303</v>
      </c>
      <c r="C139" s="13">
        <v>35</v>
      </c>
      <c r="D139" s="13">
        <v>501</v>
      </c>
      <c r="E139" s="13" t="s">
        <v>17</v>
      </c>
      <c r="F139" s="13"/>
      <c r="G139" s="13">
        <v>60</v>
      </c>
      <c r="H139" s="13">
        <v>297</v>
      </c>
      <c r="I139" s="13"/>
      <c r="J139" s="13" t="s">
        <v>17</v>
      </c>
      <c r="K139" s="11">
        <f t="shared" si="24"/>
        <v>95</v>
      </c>
      <c r="L139" s="11">
        <f t="shared" si="24"/>
        <v>798</v>
      </c>
      <c r="M139" s="51">
        <f t="shared" si="25"/>
        <v>14.314285714285715</v>
      </c>
      <c r="N139" s="51">
        <f t="shared" si="28"/>
        <v>4.95</v>
      </c>
      <c r="O139" s="51">
        <f t="shared" si="26"/>
        <v>8.4</v>
      </c>
      <c r="P139" s="49">
        <f>SUM((D136+D137+D138+D139+H136+H137+H138+H139)/(C136+C137+C138+C139+G136+G137+G138+G139))</f>
        <v>8.8936170212765955</v>
      </c>
      <c r="Q139" s="50">
        <f>SUM((L135+L136+L137+L138+L139)/(K135+K136+K137+K138+K139))</f>
        <v>9.2520751019627827</v>
      </c>
    </row>
    <row r="140" spans="1:17" ht="18" x14ac:dyDescent="0.25">
      <c r="A140" s="28"/>
      <c r="B140" s="12">
        <f t="shared" si="27"/>
        <v>46310</v>
      </c>
      <c r="C140" s="13">
        <v>79</v>
      </c>
      <c r="D140" s="13">
        <v>561</v>
      </c>
      <c r="E140" s="13" t="s">
        <v>17</v>
      </c>
      <c r="F140" s="13"/>
      <c r="G140" s="13">
        <v>67</v>
      </c>
      <c r="H140" s="13">
        <v>337</v>
      </c>
      <c r="I140" s="13" t="s">
        <v>17</v>
      </c>
      <c r="J140" s="13"/>
      <c r="K140" s="11">
        <f t="shared" si="24"/>
        <v>146</v>
      </c>
      <c r="L140" s="11">
        <f t="shared" si="24"/>
        <v>898</v>
      </c>
      <c r="M140" s="51">
        <f t="shared" si="25"/>
        <v>7.1012658227848098</v>
      </c>
      <c r="N140" s="51">
        <f t="shared" si="28"/>
        <v>5.0298507462686564</v>
      </c>
      <c r="O140" s="51">
        <f t="shared" si="26"/>
        <v>6.1506849315068495</v>
      </c>
      <c r="P140" s="49">
        <f>SUM((D136+D137+D138+D139+D140+H136+H137+H138+H139+H140)/(C136+C137+C138+C139+C140+G136+G137+G138+G139+G140))</f>
        <v>7.6946107784431135</v>
      </c>
      <c r="Q140" s="50">
        <f>SUM((L135+L136+L137+L138+L139+L140)/(K135+K136+K137+K138+K139+K140))</f>
        <v>8.0631984595206632</v>
      </c>
    </row>
    <row r="141" spans="1:17" ht="18" x14ac:dyDescent="0.25">
      <c r="A141" s="28"/>
      <c r="B141" s="12">
        <f t="shared" si="27"/>
        <v>46317</v>
      </c>
      <c r="C141" s="13">
        <v>45</v>
      </c>
      <c r="D141" s="13">
        <v>501</v>
      </c>
      <c r="E141" s="13" t="s">
        <v>17</v>
      </c>
      <c r="F141" s="13"/>
      <c r="G141" s="13">
        <v>19</v>
      </c>
      <c r="H141" s="13">
        <v>301</v>
      </c>
      <c r="I141" s="13" t="s">
        <v>17</v>
      </c>
      <c r="J141" s="13"/>
      <c r="K141" s="11">
        <f t="shared" si="24"/>
        <v>64</v>
      </c>
      <c r="L141" s="11">
        <f t="shared" si="24"/>
        <v>802</v>
      </c>
      <c r="M141" s="51">
        <f t="shared" si="25"/>
        <v>11.133333333333333</v>
      </c>
      <c r="N141" s="51">
        <f t="shared" si="28"/>
        <v>15.842105263157896</v>
      </c>
      <c r="O141" s="51">
        <f t="shared" si="26"/>
        <v>12.53125</v>
      </c>
      <c r="P141" s="49">
        <f>SUM((D136+D137+D138+D139+D140+D141+H136+H137+H138+H139+H140+H141)/(C136+C137+C138+C139+C140+C141+G136+G137+G138+G139+G140+G141))</f>
        <v>8.4723618090452266</v>
      </c>
      <c r="Q141" s="50">
        <f>SUM((L135+L136+L137+L138+L139+L140+L141)/(K135+K136+K137+K138+K139+K140+K141))</f>
        <v>8.7059878627812992</v>
      </c>
    </row>
    <row r="142" spans="1:17" ht="18" x14ac:dyDescent="0.25">
      <c r="A142" s="28"/>
      <c r="B142" s="12">
        <f t="shared" si="27"/>
        <v>46324</v>
      </c>
      <c r="C142" s="13"/>
      <c r="D142" s="13"/>
      <c r="E142" s="13"/>
      <c r="F142" s="13"/>
      <c r="G142" s="13"/>
      <c r="H142" s="13"/>
      <c r="I142" s="13"/>
      <c r="J142" s="13"/>
      <c r="K142" s="11">
        <f t="shared" si="24"/>
        <v>0</v>
      </c>
      <c r="L142" s="11">
        <f t="shared" si="24"/>
        <v>0</v>
      </c>
      <c r="M142" s="51" t="e">
        <f t="shared" si="25"/>
        <v>#DIV/0!</v>
      </c>
      <c r="N142" s="51" t="e">
        <f t="shared" si="28"/>
        <v>#DIV/0!</v>
      </c>
      <c r="O142" s="51" t="e">
        <f t="shared" si="26"/>
        <v>#DIV/0!</v>
      </c>
      <c r="P142" s="49">
        <f>SUM((D136+D137+D138+D139+D140+D141+D142+H136+H137+H138+H139+H140+H141+H142)/(C136+C137+C138+C139+C140+C141+C142+G136+G137+G138+G139+G140+G141+G142))</f>
        <v>8.4723618090452266</v>
      </c>
      <c r="Q142" s="50">
        <f>SUM((L135+L136+L137+L138+L139+L140+L141+L142)/(K135+K136+K137+K138+K139+K140+K141+K142))</f>
        <v>8.7059878627812992</v>
      </c>
    </row>
    <row r="143" spans="1:17" ht="18" x14ac:dyDescent="0.25">
      <c r="A143" s="28"/>
      <c r="B143" s="12">
        <f t="shared" si="27"/>
        <v>46331</v>
      </c>
      <c r="C143" s="13"/>
      <c r="D143" s="13"/>
      <c r="E143" s="13"/>
      <c r="F143" s="13"/>
      <c r="G143" s="13"/>
      <c r="H143" s="13"/>
      <c r="I143" s="13"/>
      <c r="J143" s="13"/>
      <c r="K143" s="11">
        <f t="shared" si="24"/>
        <v>0</v>
      </c>
      <c r="L143" s="11">
        <f t="shared" si="24"/>
        <v>0</v>
      </c>
      <c r="M143" s="51" t="e">
        <f t="shared" si="25"/>
        <v>#DIV/0!</v>
      </c>
      <c r="N143" s="51" t="e">
        <f t="shared" si="28"/>
        <v>#DIV/0!</v>
      </c>
      <c r="O143" s="51" t="e">
        <f t="shared" si="26"/>
        <v>#DIV/0!</v>
      </c>
      <c r="P143" s="49">
        <f>SUM((D136+D137+D138+D139+D140+D141+D142+D143+H136+H137+H138+H139+H140+H141+H142+H143)/(C136+C137+C138+C139+C140+C141+C142+C143+G136+G137+G138+G139+G140+G141+G142+G143))</f>
        <v>8.4723618090452266</v>
      </c>
      <c r="Q143" s="50">
        <f>SUM((L135+L136+L137+L138+L139+L140+L141+L142+L143)/(K135+K136+K137+K138+K139+K140+K141+K142+K143))</f>
        <v>8.7059878627812992</v>
      </c>
    </row>
    <row r="144" spans="1:17" ht="18" x14ac:dyDescent="0.25">
      <c r="A144" s="28"/>
      <c r="B144" s="12">
        <f t="shared" si="27"/>
        <v>46338</v>
      </c>
      <c r="C144" s="13"/>
      <c r="D144" s="13"/>
      <c r="E144" s="13"/>
      <c r="F144" s="13"/>
      <c r="G144" s="13"/>
      <c r="H144" s="13"/>
      <c r="I144" s="13"/>
      <c r="J144" s="13"/>
      <c r="K144" s="11">
        <f t="shared" si="24"/>
        <v>0</v>
      </c>
      <c r="L144" s="11">
        <f t="shared" si="24"/>
        <v>0</v>
      </c>
      <c r="M144" s="51" t="e">
        <f t="shared" si="25"/>
        <v>#DIV/0!</v>
      </c>
      <c r="N144" s="51" t="e">
        <f t="shared" si="28"/>
        <v>#DIV/0!</v>
      </c>
      <c r="O144" s="51" t="e">
        <f t="shared" si="26"/>
        <v>#DIV/0!</v>
      </c>
      <c r="P144" s="49">
        <f>SUM((D136+D137+D138+D139+D140+D141+D142+D143+D144+H136+H137+H138+H139+H140+H141+H142+H143+H144)/(C136+C137+C138+C139+C140+C141+C142+C143+C144+G136+G137+G138+G139+G140+G141+G142+G143+G144))</f>
        <v>8.4723618090452266</v>
      </c>
      <c r="Q144" s="50">
        <f>SUM((L135+L136+L137+L138+L139+L140+L141+L142+L143+L144)/(K135+K136+K137+K138+K139+K140+K141+K142+K143+K144))</f>
        <v>8.7059878627812992</v>
      </c>
    </row>
    <row r="145" spans="1:17" ht="18" x14ac:dyDescent="0.25">
      <c r="A145" s="28"/>
      <c r="B145" s="12">
        <f t="shared" si="27"/>
        <v>46345</v>
      </c>
      <c r="C145" s="13"/>
      <c r="D145" s="13"/>
      <c r="E145" s="13"/>
      <c r="F145" s="13"/>
      <c r="G145" s="13"/>
      <c r="H145" s="13"/>
      <c r="I145" s="13"/>
      <c r="J145" s="13"/>
      <c r="K145" s="11">
        <f t="shared" si="24"/>
        <v>0</v>
      </c>
      <c r="L145" s="11">
        <f t="shared" si="24"/>
        <v>0</v>
      </c>
      <c r="M145" s="51" t="e">
        <f t="shared" si="25"/>
        <v>#DIV/0!</v>
      </c>
      <c r="N145" s="51" t="e">
        <f t="shared" si="28"/>
        <v>#DIV/0!</v>
      </c>
      <c r="O145" s="51" t="e">
        <f t="shared" si="26"/>
        <v>#DIV/0!</v>
      </c>
      <c r="P145" s="49">
        <f>SUM((D136+D137+D138+D139+D140+D141+D142+D143+D144+D145+H136+H137+H138+H139+H140+H141+H142+H143+H144+H145)/(C136+C137+C138+C139+C140+C141+C142+C143+C144+C145+G136+G137+G138+G139+G140+G141+G142+G143+G144+G145))</f>
        <v>8.4723618090452266</v>
      </c>
      <c r="Q145" s="50">
        <f>SUM((L135+L136+L137+L138+L139+L140+L141+L142+L143+L144+L145)/(K135+K136+K137+K138+K139+K140+K141+K142+K143+K144+K145))</f>
        <v>8.7059878627812992</v>
      </c>
    </row>
    <row r="146" spans="1:17" ht="18" x14ac:dyDescent="0.25">
      <c r="A146" s="28"/>
      <c r="B146" s="12">
        <f t="shared" si="27"/>
        <v>46352</v>
      </c>
      <c r="C146" s="13"/>
      <c r="D146" s="13"/>
      <c r="E146" s="13"/>
      <c r="F146" s="13"/>
      <c r="G146" s="13"/>
      <c r="H146" s="13"/>
      <c r="I146" s="13"/>
      <c r="J146" s="13"/>
      <c r="K146" s="11">
        <f t="shared" si="24"/>
        <v>0</v>
      </c>
      <c r="L146" s="11">
        <f t="shared" si="24"/>
        <v>0</v>
      </c>
      <c r="M146" s="51" t="e">
        <f t="shared" si="25"/>
        <v>#DIV/0!</v>
      </c>
      <c r="N146" s="51" t="e">
        <f t="shared" si="28"/>
        <v>#DIV/0!</v>
      </c>
      <c r="O146" s="51" t="e">
        <f t="shared" si="26"/>
        <v>#DIV/0!</v>
      </c>
      <c r="P146" s="49">
        <f>SUM((D136+D137+D138+D139+D140+D141+D142+D143+D144+D145+D146+H136+H137+H138+H139+H140+H141+H142+H143+H144+H145+H146)/(C136+C137+C138+C139+C140+C141+C142+C143+C144+C145+C146+G136+G137+G138+G139+G140+G141+G142+G143+G144+G145+G146))</f>
        <v>8.4723618090452266</v>
      </c>
      <c r="Q146" s="50">
        <f>SUM((L135+L136+L137+L138+L139+L140+L141+L142+L143+L144+L145+L146)/(K135+K136+K137+K138+K139+K140+K141+K142+K143+K144+K145+K146))</f>
        <v>8.7059878627812992</v>
      </c>
    </row>
    <row r="147" spans="1:17" ht="18" x14ac:dyDescent="0.25">
      <c r="A147" s="28"/>
      <c r="B147" s="12">
        <f t="shared" si="27"/>
        <v>46359</v>
      </c>
      <c r="C147" s="13"/>
      <c r="D147" s="13"/>
      <c r="E147" s="13"/>
      <c r="F147" s="13"/>
      <c r="G147" s="13"/>
      <c r="H147" s="13"/>
      <c r="I147" s="13"/>
      <c r="J147" s="13"/>
      <c r="K147" s="11">
        <f t="shared" si="24"/>
        <v>0</v>
      </c>
      <c r="L147" s="11">
        <f t="shared" si="24"/>
        <v>0</v>
      </c>
      <c r="M147" s="51" t="e">
        <f t="shared" si="25"/>
        <v>#DIV/0!</v>
      </c>
      <c r="N147" s="51" t="e">
        <f t="shared" si="28"/>
        <v>#DIV/0!</v>
      </c>
      <c r="O147" s="51" t="e">
        <f t="shared" si="26"/>
        <v>#DIV/0!</v>
      </c>
      <c r="P147" s="49">
        <f>SUM((D136+D137+D138+D139+D140+D141+D142+D143+D144+D145+D146+D147+H136+H137+H138+H139+H140+H141+H142+H143+H144+H145+H146+H147)/(C136+C137+C138+C139+C140+C141+C142+C143+C144+C145+C146+C147+G136+G137+G138+G139+G140+G141+G142+G143+G144+G145+G146+G147))</f>
        <v>8.4723618090452266</v>
      </c>
      <c r="Q147" s="50">
        <f>SUM((L135+L136+L137+L138+L139+L140+L141+L142+L143+L144+L145+L146+L147)/(K135+K136+K137+K138+K139+K140+K141+K142+K143+K144+K145+K146+K147))</f>
        <v>8.7059878627812992</v>
      </c>
    </row>
    <row r="148" spans="1:17" ht="18" x14ac:dyDescent="0.25">
      <c r="A148" s="28"/>
      <c r="B148" s="12">
        <f t="shared" si="27"/>
        <v>46366</v>
      </c>
      <c r="C148" s="13"/>
      <c r="D148" s="13"/>
      <c r="E148" s="13"/>
      <c r="F148" s="13"/>
      <c r="G148" s="13"/>
      <c r="H148" s="13"/>
      <c r="I148" s="13"/>
      <c r="J148" s="13"/>
      <c r="K148" s="11">
        <f t="shared" si="24"/>
        <v>0</v>
      </c>
      <c r="L148" s="11">
        <f t="shared" si="24"/>
        <v>0</v>
      </c>
      <c r="M148" s="51" t="e">
        <f t="shared" si="25"/>
        <v>#DIV/0!</v>
      </c>
      <c r="N148" s="51" t="e">
        <f t="shared" si="28"/>
        <v>#DIV/0!</v>
      </c>
      <c r="O148" s="51" t="e">
        <f t="shared" si="26"/>
        <v>#DIV/0!</v>
      </c>
      <c r="P148" s="49">
        <f>SUM((D136+D137+D138+D139+D140+D141+D142+D143+D144+D145+D146+D147+D148+H136+H137+H138+H139+H140+H141+H142+H143+H144+H145+H146+H147+H148)/(C136+C137+C138+C139+C140+C141+C142+C143+C144+C145+C146+C147+C148+G136+G137+G138+G139+G140+G141+G142+G143+G144+G145+G146+G147+G148))</f>
        <v>8.4723618090452266</v>
      </c>
      <c r="Q148" s="50">
        <f>SUM((L135+L136+L137+L138+L139+L140+L141+L142+L143+L144+L145+L146+L147+L148)/(K135+K136+K137+K138+K139+K140+K141+K142+K143+K144+K145+K146+K147+K148))</f>
        <v>8.7059878627812992</v>
      </c>
    </row>
    <row r="149" spans="1:17" ht="18" x14ac:dyDescent="0.25">
      <c r="A149" s="28"/>
      <c r="B149" s="12">
        <f t="shared" si="27"/>
        <v>46373</v>
      </c>
      <c r="C149" s="13"/>
      <c r="D149" s="13"/>
      <c r="E149" s="13"/>
      <c r="F149" s="13"/>
      <c r="G149" s="13"/>
      <c r="H149" s="13"/>
      <c r="I149" s="13"/>
      <c r="J149" s="13"/>
      <c r="K149" s="11">
        <f t="shared" si="24"/>
        <v>0</v>
      </c>
      <c r="L149" s="11">
        <f t="shared" si="24"/>
        <v>0</v>
      </c>
      <c r="M149" s="51" t="e">
        <f t="shared" si="25"/>
        <v>#DIV/0!</v>
      </c>
      <c r="N149" s="51" t="e">
        <f t="shared" si="28"/>
        <v>#DIV/0!</v>
      </c>
      <c r="O149" s="51" t="e">
        <f t="shared" si="26"/>
        <v>#DIV/0!</v>
      </c>
      <c r="P149" s="49">
        <f>SUM((D136+D137+D138+D139+D140+D141+D142+D143+D144+D145+D146+D147+D148+D149+H136+H137+H138+H139+H140+H141+H142+H143+H144+H145+H146+H147+H148+H149)/(C136+C137+C138+C139+C140+C141+C142+C143+C144+C145+C146+C147+C148+C149+G136+G137+G138+G139+G140+G141+G142+G143+G144+G145+G146+G147+G148+G149))</f>
        <v>8.4723618090452266</v>
      </c>
      <c r="Q149" s="50">
        <f>SUM((L135+L136+L137+L138+L139+L140+L141+L142+L143+L144+L145+L146+L147+L148+L149)/(K135+K136+K137+K138+K139+K140+K141+K142+K143+K144+K145+K146+K147+K148+K149))</f>
        <v>8.7059878627812992</v>
      </c>
    </row>
    <row r="150" spans="1:17" ht="18" x14ac:dyDescent="0.25">
      <c r="A150" s="28"/>
      <c r="B150" s="12">
        <f t="shared" si="27"/>
        <v>46380</v>
      </c>
      <c r="C150" s="13"/>
      <c r="D150" s="13"/>
      <c r="E150" s="13"/>
      <c r="F150" s="13"/>
      <c r="G150" s="13"/>
      <c r="H150" s="13"/>
      <c r="I150" s="13"/>
      <c r="J150" s="13"/>
      <c r="K150" s="11">
        <f t="shared" si="24"/>
        <v>0</v>
      </c>
      <c r="L150" s="11">
        <f t="shared" si="24"/>
        <v>0</v>
      </c>
      <c r="M150" s="51" t="e">
        <f t="shared" si="25"/>
        <v>#DIV/0!</v>
      </c>
      <c r="N150" s="51" t="e">
        <f t="shared" si="28"/>
        <v>#DIV/0!</v>
      </c>
      <c r="O150" s="51" t="e">
        <f t="shared" si="26"/>
        <v>#DIV/0!</v>
      </c>
      <c r="P150" s="49">
        <f>SUM((D136+D137+D138+D139+D140+D141+D142+D143+D144+D145+D146+D147+D148+D149+D150+H136+H137+H138+H139+H140+H141+H142+H143+H144+H145+H146+H147+H148+H149+H150)/(C136+C137+C138+C139+C140+C141+C142+C143+C144+C145+C146+C147+C148+C149+C150+G136+G137+G138+G139+G140+G141+G142+G143+G144+G145+G146+G147+G148+G149+G150))</f>
        <v>8.4723618090452266</v>
      </c>
      <c r="Q150" s="50">
        <f>SUM((L135+L136+L137+L138+L139+L140+L141+L142+L143+L144+L145+L146+L147+L148+L149+L150)/(K135+K136+K137+K138+K139+K140+K141+K142+K143+K144+K145+K146+K147+K148+K149+K150))</f>
        <v>8.7059878627812992</v>
      </c>
    </row>
    <row r="151" spans="1:17" ht="18" x14ac:dyDescent="0.25">
      <c r="A151" s="28"/>
      <c r="B151" s="12">
        <f t="shared" si="27"/>
        <v>46387</v>
      </c>
      <c r="C151" s="13"/>
      <c r="D151" s="13"/>
      <c r="E151" s="13"/>
      <c r="F151" s="13"/>
      <c r="G151" s="13"/>
      <c r="H151" s="13"/>
      <c r="I151" s="13"/>
      <c r="J151" s="13"/>
      <c r="K151" s="11">
        <f t="shared" si="24"/>
        <v>0</v>
      </c>
      <c r="L151" s="11">
        <f t="shared" si="24"/>
        <v>0</v>
      </c>
      <c r="M151" s="51" t="e">
        <f t="shared" si="25"/>
        <v>#DIV/0!</v>
      </c>
      <c r="N151" s="51" t="e">
        <f t="shared" si="28"/>
        <v>#DIV/0!</v>
      </c>
      <c r="O151" s="51" t="e">
        <f t="shared" si="26"/>
        <v>#DIV/0!</v>
      </c>
      <c r="P151" s="49">
        <f>SUM((D136+D137+D138+D139+D140+D141+D142+D143+D144+D145+D146+D147+D148+D149+D150+D151+H136+H137+H138+H139+H140+H141+H142+H143+H144+H145+H146+H147+H148+H149+H150+H151)/(C136+C137+C138+C139+C140+C141+C142+C143+C144+C145+C146+C147+C148+C149+C150+C151+G136+G137+G138+G139+G140+G141+G142+G143+G144+G145+G146+G147+G148+G149+G150+G151))</f>
        <v>8.4723618090452266</v>
      </c>
      <c r="Q151" s="50">
        <f>SUM((L135+L136+L137+L138+L139+L140+L141+L142+L143+L144+L145+L146+L147+L148+L149+L150+L151)/(K135+K136+K137+K138+K139+K140+K141+K142+K143+K144+K145+K146+K147+K148+K149+K150+K151))</f>
        <v>8.7059878627812992</v>
      </c>
    </row>
    <row r="152" spans="1:17" ht="18" x14ac:dyDescent="0.25">
      <c r="A152" s="28"/>
      <c r="B152" s="12">
        <f t="shared" si="27"/>
        <v>46394</v>
      </c>
      <c r="C152" s="13"/>
      <c r="D152" s="13"/>
      <c r="E152" s="13"/>
      <c r="F152" s="13"/>
      <c r="G152" s="13"/>
      <c r="H152" s="13"/>
      <c r="I152" s="13"/>
      <c r="J152" s="13"/>
      <c r="K152" s="11">
        <f t="shared" si="24"/>
        <v>0</v>
      </c>
      <c r="L152" s="11">
        <f t="shared" si="24"/>
        <v>0</v>
      </c>
      <c r="M152" s="51" t="e">
        <f t="shared" si="25"/>
        <v>#DIV/0!</v>
      </c>
      <c r="N152" s="51" t="e">
        <f t="shared" si="28"/>
        <v>#DIV/0!</v>
      </c>
      <c r="O152" s="51" t="e">
        <f t="shared" si="26"/>
        <v>#DIV/0!</v>
      </c>
      <c r="P152" s="49">
        <f>SUM((D136+D137+D138+D139+D140+D141+D142+D143+D144+D145+D146+D147+D148+D149+D150+D151+D152+H136+H137+H138+H139+H140+H141+H142+H143+H144+H145+H146+H147+H148+H149+H150+H151+H152)/(C136+C137+C138+C139+C140+C141+C142+C143+C144+C145+C146+C147+C148+C149+C150+C151+C152+G136+G137+G138+G139+G140+G141+G142+G143+G144+G145+G146+G147+G148+G149+G150+G151+G152))</f>
        <v>8.4723618090452266</v>
      </c>
      <c r="Q152" s="50">
        <f>SUM((L135+L136+L137+L138+L139+L140+L141+L142+L143+L144+L145+L146+L147+L148+L149+L150+L151+L152)/(K135+K136+K137+K138+K139+K140+K141+K142+K143+K144+K145+K146+K147+K148+K149+K150+K151+K152))</f>
        <v>8.7059878627812992</v>
      </c>
    </row>
    <row r="153" spans="1:17" ht="18" x14ac:dyDescent="0.25">
      <c r="A153" s="28"/>
      <c r="B153" s="12">
        <f t="shared" si="27"/>
        <v>46401</v>
      </c>
      <c r="C153" s="13"/>
      <c r="D153" s="13"/>
      <c r="E153" s="13"/>
      <c r="F153" s="13"/>
      <c r="G153" s="13"/>
      <c r="H153" s="13"/>
      <c r="I153" s="13"/>
      <c r="J153" s="13"/>
      <c r="K153" s="11">
        <f t="shared" si="24"/>
        <v>0</v>
      </c>
      <c r="L153" s="11">
        <f t="shared" si="24"/>
        <v>0</v>
      </c>
      <c r="M153" s="51" t="e">
        <f t="shared" si="25"/>
        <v>#DIV/0!</v>
      </c>
      <c r="N153" s="51" t="e">
        <f t="shared" si="28"/>
        <v>#DIV/0!</v>
      </c>
      <c r="O153" s="51" t="e">
        <f t="shared" si="26"/>
        <v>#DIV/0!</v>
      </c>
      <c r="P153" s="49">
        <f>SUM((D136+D137+D138+D139+D140+D141+D142+D143+D144+D145+D146+D147+D148+D149+D150+D151+D152+D153+H136+H137+H138+H139+H140+H141+H142+H143+H144+H145+H146+H147+H148+H149+H150+H151+H152+H153)/(C136+C137+C138+C139+C140+C141+C142+C143+C144+C145+C146+C147+C148+C149+C150+C151+C152+C153+G136+G137+G138+G139+G140+G141+G142+G143+G144+G145+G146+G147+G148+G149+G150+G151+G152+G153))</f>
        <v>8.4723618090452266</v>
      </c>
      <c r="Q153" s="50">
        <f>SUM((L135+L136+L137+L138+L139+L140+L141+L142+L143+L144+L145+L146+L147+L148+L149+L150+L151+L152+L153)/(K135+K136+K137+K138+K139+K140+K141+K142+K143+K144+K145+K146+K147+K148+K149+K150+K151+K152+K153))</f>
        <v>8.7059878627812992</v>
      </c>
    </row>
    <row r="154" spans="1:17" ht="18" x14ac:dyDescent="0.25">
      <c r="A154" s="28"/>
      <c r="B154" s="12">
        <f>SUM(B153+7)</f>
        <v>46408</v>
      </c>
      <c r="C154" s="13"/>
      <c r="D154" s="13"/>
      <c r="E154" s="13"/>
      <c r="F154" s="13"/>
      <c r="G154" s="13"/>
      <c r="H154" s="13"/>
      <c r="I154" s="13"/>
      <c r="J154" s="13"/>
      <c r="K154" s="11">
        <f t="shared" si="24"/>
        <v>0</v>
      </c>
      <c r="L154" s="11">
        <f t="shared" si="24"/>
        <v>0</v>
      </c>
      <c r="M154" s="51" t="e">
        <f t="shared" si="25"/>
        <v>#DIV/0!</v>
      </c>
      <c r="N154" s="51" t="e">
        <f t="shared" si="28"/>
        <v>#DIV/0!</v>
      </c>
      <c r="O154" s="51" t="e">
        <f t="shared" si="26"/>
        <v>#DIV/0!</v>
      </c>
      <c r="P154" s="49">
        <f>SUM((D136+D137+D138+D139+D140+D141+D142+D143+D144+D145+D146+D147+D148+D149+D150+D151+D152+D153+D154+H136+H137+H138+H139+H140+H141+H142+H143+H144+H145+H146+H147+H148+H149+H150+H151+H152+H153+H154)/(C136+C137+C138+C139+C140+C141+C142+C143+C144+C145+C146+C147+C148+C149+C150+C151+C152+C153+C154+G136+G137+G138+G139+G140+G141+G142+G143+G144+G145+G146+G147+G148+G149+G150+G151+G152+G153+G154))</f>
        <v>8.4723618090452266</v>
      </c>
      <c r="Q154" s="50">
        <f>SUM((L135+L136+L137+L138+L139+L140+L141+L142+L143+L144+L145+L146+L147+L148+L149+L150+L151+L152+L153+L154)/(K135+K136+K137+K138+K139+K140+K141+K142+K143+K144+K145+K146+K147+K148+K149+K150+K151+K152+K153+K154))</f>
        <v>8.7059878627812992</v>
      </c>
    </row>
    <row r="155" spans="1:17" ht="18" x14ac:dyDescent="0.25">
      <c r="A155" s="28"/>
      <c r="B155" s="12">
        <f>SUM(B154+7)</f>
        <v>46415</v>
      </c>
      <c r="C155" s="13"/>
      <c r="D155" s="13"/>
      <c r="E155" s="13"/>
      <c r="F155" s="13"/>
      <c r="G155" s="13"/>
      <c r="H155" s="13"/>
      <c r="I155" s="13"/>
      <c r="J155" s="13"/>
      <c r="K155" s="11">
        <f t="shared" si="24"/>
        <v>0</v>
      </c>
      <c r="L155" s="11">
        <f t="shared" si="24"/>
        <v>0</v>
      </c>
      <c r="M155" s="51" t="e">
        <f t="shared" si="25"/>
        <v>#DIV/0!</v>
      </c>
      <c r="N155" s="51" t="e">
        <f t="shared" si="28"/>
        <v>#DIV/0!</v>
      </c>
      <c r="O155" s="51" t="e">
        <f t="shared" si="26"/>
        <v>#DIV/0!</v>
      </c>
      <c r="P155" s="49">
        <f>SUM((D136+D137+D138+D139+D140+D141+D142+D143+D144+D145+D146+D147+D148+D149+D150+D151+D152+D153+D154+D155+H136+H137+H138+H139+H140+H141+H142+H143+H144+H145+H146+H147+H148+H149+H150+H151+H152+H153+H154+H155)/(C136+C137+C138+C139+C140+C141+C142+C143+C144+C145+C146+C147+C148+C149+C150+C151+C152+C153+C154+C155+G136+G137+G138+G139+G140+G141+G142+G143+G144+G145+G146+G147+G148+G149+G150+G151+G152+G153+G154+G155))</f>
        <v>8.4723618090452266</v>
      </c>
      <c r="Q155" s="50">
        <f>SUM((L135+L136+L137+L138+L139+L140+L141+L142+L143+L144+L145+L146+L147+L148+L149+L150+L151+L152+L153+L154+L155)/(K135+K136+K137+K138+K139+K140+K141+K142+K143+K144+K145+K146+K147+K148+K149+K150+K151+K152+K153+K154+K155))</f>
        <v>8.7059878627812992</v>
      </c>
    </row>
    <row r="156" spans="1:17" ht="18" x14ac:dyDescent="0.25">
      <c r="A156" s="28"/>
      <c r="B156" s="12"/>
      <c r="C156" s="13"/>
      <c r="D156" s="13"/>
      <c r="E156" s="13"/>
      <c r="F156" s="13"/>
      <c r="G156" s="13"/>
      <c r="H156" s="13"/>
      <c r="I156" s="13"/>
      <c r="J156" s="13"/>
      <c r="K156" s="11">
        <f t="shared" si="24"/>
        <v>0</v>
      </c>
      <c r="L156" s="11">
        <f t="shared" si="24"/>
        <v>0</v>
      </c>
      <c r="M156" s="51" t="e">
        <f t="shared" si="25"/>
        <v>#DIV/0!</v>
      </c>
      <c r="N156" s="51" t="e">
        <f t="shared" si="28"/>
        <v>#DIV/0!</v>
      </c>
      <c r="O156" s="51" t="e">
        <f t="shared" si="26"/>
        <v>#DIV/0!</v>
      </c>
      <c r="P156" s="49">
        <f>SUM((D136+D137+D138+D139+D140+D141+D142+D143+D144+D145+D146+D147+D148+D149+D150+D151+D152+D153+D154+D155+D156+H136+H137+H138+H139+H140+H141+H142+H143+H144+H145+H146+H147+H148+H149+H150+H151+H152+H153+H154+H155+H156)/(C136+C137+C138+C139+C140+C141+C142+C143+C144+C145+C146+C147+C148+C149+C150+C151+C152+C153+C154+C155+C156+G136+G137+G138+G139+G140+G141+G142+G143+G144+G145+G146+G147+G148+G149+G150+G151+G152+G153+G154+G155+G156))</f>
        <v>8.4723618090452266</v>
      </c>
      <c r="Q156" s="50">
        <f>SUM((L135+L136+L137+L138+L139+L140+L141+L142+L143+L144+L145+L146+L147+L148+L149+L150+L151+L152+L153+L154+L155+L156)/(K135+K136+K137+K138+K139+K140+K141+K142+K143+K144+K145+K146+K147+K148+K149+K150+K151+K152+K153+K154+K155+K156))</f>
        <v>8.7059878627812992</v>
      </c>
    </row>
    <row r="157" spans="1:17" ht="18" x14ac:dyDescent="0.25">
      <c r="A157" s="28"/>
      <c r="B157" s="12"/>
      <c r="C157" s="13"/>
      <c r="D157" s="13"/>
      <c r="E157" s="13"/>
      <c r="F157" s="13"/>
      <c r="G157" s="13"/>
      <c r="H157" s="13"/>
      <c r="I157" s="13"/>
      <c r="J157" s="13"/>
      <c r="K157" s="11">
        <f t="shared" si="24"/>
        <v>0</v>
      </c>
      <c r="L157" s="11">
        <f t="shared" si="24"/>
        <v>0</v>
      </c>
      <c r="M157" s="51" t="e">
        <f t="shared" si="25"/>
        <v>#DIV/0!</v>
      </c>
      <c r="N157" s="51" t="e">
        <f t="shared" si="28"/>
        <v>#DIV/0!</v>
      </c>
      <c r="O157" s="51" t="e">
        <f t="shared" si="26"/>
        <v>#DIV/0!</v>
      </c>
      <c r="P157" s="49">
        <f>SUM((D136+D137+D138+D139+D140+D141+D142+D143+D144+D145+D146+D147+D148+D149+D150+D151+D152+D153+D154+D155+D156+D157+H136+H137+H138+H139+H140+H141+H142+H143+H144+H145+H146+H147+H148+H149+H150+H151+H152+H153+H154+H155+H156+H157)/(C136+C137+C138+C139+C140+C141+C142+C143+C144+C145+C146+C147+C148+C149+C150+C151+C152+C153+C154+C155+C156+C157+G136+G137+G138+G139+G140+G141+G142+G143+G144+G145+G146+G147+G148+G149+G150+G151+G152+G153+G154+G155+G156+G157))</f>
        <v>8.4723618090452266</v>
      </c>
      <c r="Q157" s="50">
        <f>SUM((L135+L136+L137+L138+L139+L140+L141+L142+L143+L144+L145+L146+L147+L148+L149+L150+L151+L152+L153+L154+L155+L156+L157)/(K135+K136+K137+K138+K139+K140+K141+K142+K143+K144+K145+K146+K147+K148+K149+K150+K151+K152+K153+K154+K155+K156+K157))</f>
        <v>8.7059878627812992</v>
      </c>
    </row>
    <row r="158" spans="1:17" ht="18" x14ac:dyDescent="0.25">
      <c r="A158" s="28"/>
      <c r="B158" s="12"/>
      <c r="C158" s="13"/>
      <c r="D158" s="13"/>
      <c r="E158" s="13"/>
      <c r="F158" s="13"/>
      <c r="G158" s="13"/>
      <c r="H158" s="13"/>
      <c r="I158" s="13"/>
      <c r="J158" s="13"/>
      <c r="K158" s="11">
        <f t="shared" si="24"/>
        <v>0</v>
      </c>
      <c r="L158" s="11">
        <f t="shared" si="24"/>
        <v>0</v>
      </c>
      <c r="M158" s="51" t="e">
        <f t="shared" si="25"/>
        <v>#DIV/0!</v>
      </c>
      <c r="N158" s="51" t="e">
        <f t="shared" si="28"/>
        <v>#DIV/0!</v>
      </c>
      <c r="O158" s="51" t="e">
        <f t="shared" si="26"/>
        <v>#DIV/0!</v>
      </c>
      <c r="P158" s="49">
        <f>SUM((D136+D137+D138+D139+D140+D141+D142+D143+D144+D145+D146+D147+D148+D149+D150+D151+D152+D153+D154+D155+D156+D157+D158+H136+H137+H138+H139+H140+H141+H142+H143+H144+H145+H146+H147+H148+H149+H150+H151+H152+H153+H154+H155+H156+H157+H158)/(C136+C137+C138+C139+C140+C141+C142+C143+C144+C145+C146+C147+C148+C149+C150+C151+C152+C153+C154+C155+C156+C157+C158+G136+G137+G138+G139+G140+G141+G142+G143+G144+G145+G146+G147+G148+G149+G150+G151+G152+G153+G154+G155+G156+G157+G158))</f>
        <v>8.4723618090452266</v>
      </c>
      <c r="Q158" s="50">
        <f>SUM((L135+L136+L137+L138+L139+L140+L141+L142+L143+L144+L145+L146+L147+L148+L149+L150+L151+L152+L153+L154+L155+L156+L157+L158)/(K135+K136+K137+K138+K139+K140+K141+K142+K143+K144+K145+K146+K147+K148+K149+K150+K151+K152+K153+K154+K155+K156+K157+K158))</f>
        <v>8.7059878627812992</v>
      </c>
    </row>
    <row r="159" spans="1:17" ht="18" x14ac:dyDescent="0.25">
      <c r="A159" s="28"/>
      <c r="B159" s="12"/>
      <c r="C159" s="13"/>
      <c r="D159" s="13"/>
      <c r="E159" s="13"/>
      <c r="F159" s="13"/>
      <c r="G159" s="13"/>
      <c r="H159" s="13"/>
      <c r="I159" s="13"/>
      <c r="J159" s="13"/>
      <c r="K159" s="11">
        <f t="shared" si="24"/>
        <v>0</v>
      </c>
      <c r="L159" s="11">
        <f t="shared" si="24"/>
        <v>0</v>
      </c>
      <c r="M159" s="51" t="e">
        <f t="shared" si="25"/>
        <v>#DIV/0!</v>
      </c>
      <c r="N159" s="51" t="e">
        <f t="shared" si="28"/>
        <v>#DIV/0!</v>
      </c>
      <c r="O159" s="51" t="e">
        <f t="shared" si="26"/>
        <v>#DIV/0!</v>
      </c>
      <c r="P159" s="49">
        <f>SUM((D136+D137+D138+D139+D140+D141+D142+D143+D144+D145+D146+D147+D148+D149+D150+D151+D152+D153+D154+D155+D156+D157+D158+D159+H136+H137+H138+H139+H140+H141+H142+H143+H144+H145+H146+H147+H148+H149+H150+H151+H152+H153+H154+H155+H156+H157+H158+H159)/(C136+C137+C138+C139+C140+C141+C142+C143+C144+C145+C146+C147+C148+C149+C150+C151+C152+C153+C154+C155+C156+C157+C158+C159+G136+G137+G138+G139+G140+G141+G142+G143+G144+G145+G146+G147+G148+G149+G150+G151+G152+G153+G154+G155+G156+G157+G158+G159))</f>
        <v>8.4723618090452266</v>
      </c>
      <c r="Q159" s="50">
        <f>SUM((L135+L136+L137+L138+L139+L140+L141+L142+L143+L144+L145+L146+L147+L148+L149+L150+L151+L152+L153+L154+L155+L156+L157+L158+L159)/(K135+K136+K137+K138+K139+K140+K141+K142+K143+K144+K145+K146+K147+K148+K149+K150+K151+K152+K153+K154+K155+K156+K157+K158+K159))</f>
        <v>8.7059878627812992</v>
      </c>
    </row>
    <row r="160" spans="1:17" ht="18" x14ac:dyDescent="0.25">
      <c r="A160" s="28"/>
      <c r="B160" s="12"/>
      <c r="C160" s="13"/>
      <c r="D160" s="13"/>
      <c r="E160" s="13"/>
      <c r="F160" s="13"/>
      <c r="G160" s="13"/>
      <c r="H160" s="13"/>
      <c r="I160" s="13"/>
      <c r="J160" s="13"/>
      <c r="K160" s="11">
        <f t="shared" si="24"/>
        <v>0</v>
      </c>
      <c r="L160" s="11">
        <f t="shared" si="24"/>
        <v>0</v>
      </c>
      <c r="M160" s="51" t="e">
        <f t="shared" si="25"/>
        <v>#DIV/0!</v>
      </c>
      <c r="N160" s="51" t="e">
        <f t="shared" si="28"/>
        <v>#DIV/0!</v>
      </c>
      <c r="O160" s="51" t="e">
        <f t="shared" si="26"/>
        <v>#DIV/0!</v>
      </c>
      <c r="P160" s="49">
        <f>SUM((D136+D137+D138+D139+D140+D141+D142+D143+D144+D145+D146+D147+D148+D149+D150+D151+D152+D153+D154+D155+D156+D157+D158+D159+D160+H136+H137+H138+H139+H140+H141+H142+H143+H144+H145+H146+H147+H148+H149+H150+H151+H152+H153+H154+H155+H156+H157+H158+H159+H160)/(C136+C137+C138+C139+C140+C141+C142+C143+C144+C145+C146+C147+C148+C149+C150+C151+C152+C153+C154+C155+C156+C157+C158+C159+C160+G136+G137+G138+G139+G140+G141+G142+G143+G144+G145+G146+G147+G148+G149+G150+G151+G152+G153+G154+G155+G156+G157+G158+G159+G160))</f>
        <v>8.4723618090452266</v>
      </c>
      <c r="Q160" s="50">
        <f>SUM((L135+L136+L137+L138+L139+L140+L141+L142+L143+L144+L145+L146+L147+L148+L149+L150+L151+L152+L153+L154+L155+L156+L157+L158+L159+L160)/(K135+K136+K137+K138+K139+K140+K141+K142+K143+K144+K145+K146+K147+K148+K149+K150+K151+K152+K153+K154+K155+K156+K157+K158+K159+K160))</f>
        <v>8.7059878627812992</v>
      </c>
    </row>
    <row r="161" spans="1:17" ht="18" x14ac:dyDescent="0.25">
      <c r="A161" s="28"/>
      <c r="B161" s="15"/>
      <c r="C161" s="13"/>
      <c r="D161" s="13"/>
      <c r="E161" s="13"/>
      <c r="F161" s="13"/>
      <c r="G161" s="13"/>
      <c r="H161" s="13"/>
      <c r="I161" s="13"/>
      <c r="J161" s="13"/>
      <c r="K161" s="11">
        <f t="shared" si="24"/>
        <v>0</v>
      </c>
      <c r="L161" s="11">
        <f t="shared" si="24"/>
        <v>0</v>
      </c>
      <c r="M161" s="51" t="e">
        <f t="shared" si="25"/>
        <v>#DIV/0!</v>
      </c>
      <c r="N161" s="51" t="e">
        <f t="shared" si="28"/>
        <v>#DIV/0!</v>
      </c>
      <c r="O161" s="51" t="e">
        <f t="shared" si="26"/>
        <v>#DIV/0!</v>
      </c>
      <c r="P161" s="49">
        <f>SUM((D136+D137+D138+D139+D140+D141+D142+D143+D144+D145+D146+D147+D148+D149+D150+D151+D152+D153+D154+D155+D156+D157+D158+D159+D160+D161+H136+H137+H138+H139+H140+H141+H142+H143+H144+H145+H146+H147+H148+H149+H150+H151+H152+H153+H154+H155+H156+H157+H158+H159+H160+H161)/(C136+C137+C138+C139+C140+C141+C142+C143+C144+C145+C146+C147+C148+C149+C150+C151+C152+C153+C154+C155+C156+C157+C158+C159+C160+C161+G136+G137+G138+G139+G140+G141+G142+G143+G144+G145+G146+G147+G148+G149+G150+G151+G152+G153+G154+G155+G156+G157+G158+G159+G160+G161))</f>
        <v>8.4723618090452266</v>
      </c>
      <c r="Q161" s="50">
        <f>SUM((L135+L136+L137+L138+L139+L140+L141+L142+L143+L144+L145+L146+L147+L148+L149+L150+L151+L152+L153+L154+L155+L156+L157+L158+L159+L160+L161)/(K135+K136+K137+K138+K139+K140+K141+K142+K143+K144+K145+K146+K147+K148+K149+K150+K151+K152+K153+K154+K155+K156+K157+K158+K159+K160+K161))</f>
        <v>8.7059878627812992</v>
      </c>
    </row>
    <row r="162" spans="1:17" ht="18" x14ac:dyDescent="0.25">
      <c r="A162" s="28"/>
      <c r="B162" s="15"/>
      <c r="C162" s="13"/>
      <c r="D162" s="13"/>
      <c r="E162" s="13"/>
      <c r="F162" s="13"/>
      <c r="G162" s="13"/>
      <c r="H162" s="13"/>
      <c r="I162" s="13"/>
      <c r="J162" s="13"/>
      <c r="K162" s="11">
        <f t="shared" si="24"/>
        <v>0</v>
      </c>
      <c r="L162" s="11">
        <f t="shared" si="24"/>
        <v>0</v>
      </c>
      <c r="M162" s="51" t="e">
        <f t="shared" si="25"/>
        <v>#DIV/0!</v>
      </c>
      <c r="N162" s="51" t="e">
        <f t="shared" si="28"/>
        <v>#DIV/0!</v>
      </c>
      <c r="O162" s="51" t="e">
        <f t="shared" si="26"/>
        <v>#DIV/0!</v>
      </c>
      <c r="P162" s="49">
        <f>SUM((D136+D137+D138+D139+D140+D141+D142+D143+D144+D145+D146+D147+D148+D149+D150+D151+D152+D153+D154+D155+D156+D157+D158+D159+D160+D161+D162+H136+H137+H138+H139+H140+H141+H142+H143+H144+H145+H146+H147+H148+H149+H150+H151+H152+H153+H154+H155+H156+H157+H158+H159+H160+H161+H162)/(C136+C137+C138+C139+C140+C141+C142+C143+C144+C145+C146+C147+C148+C149+C150+C151+C152+C153+C154+C155+C156+C157+C158+C159+C160+C161+C162+G136+G137+G138+G139+G140+G141+G142+G143+G144+G145+G146+G147+G148+G149+G150+G151+G152+G153+G154+G155+G156+G157+G158+G159+G160+G161+G162))</f>
        <v>8.4723618090452266</v>
      </c>
      <c r="Q162" s="50">
        <f>SUM((L135+L136+L137+L138+L139+L140+L141+L142+L143+L144+L145+L146+L147+L148+L149+L150+L151+L152+L153+L154+L155+L156+L157+L158+L159+L160+L161+L162)/(K135+K136+K137+K138+K139+K140+K141+K142+K143+K144+K145+K146+K147+K148+K149+K150+K151+K152+K153+K154+K155+K156+K157+K158+K159+K160+K161+K162))</f>
        <v>8.7059878627812992</v>
      </c>
    </row>
    <row r="163" spans="1:17" ht="18" x14ac:dyDescent="0.25">
      <c r="A163" s="5"/>
      <c r="B163" s="8"/>
      <c r="C163" s="14"/>
      <c r="D163" s="14"/>
      <c r="E163" s="14"/>
      <c r="F163" s="14"/>
      <c r="G163" s="14"/>
      <c r="H163" s="14"/>
      <c r="I163" s="14"/>
      <c r="J163" s="14"/>
      <c r="K163" s="8"/>
      <c r="L163" s="8"/>
      <c r="M163" s="46"/>
      <c r="N163" s="46"/>
      <c r="O163" s="46"/>
      <c r="P163" s="46"/>
      <c r="Q163" s="48"/>
    </row>
    <row r="164" spans="1:17" ht="18.75" thickBot="1" x14ac:dyDescent="0.3">
      <c r="A164" s="5"/>
      <c r="B164" s="8"/>
      <c r="C164" s="14"/>
      <c r="D164" s="14"/>
      <c r="E164" s="14"/>
      <c r="F164" s="14"/>
      <c r="G164" s="14"/>
      <c r="H164" s="14"/>
      <c r="I164" s="14"/>
      <c r="J164" s="14"/>
      <c r="K164" s="8"/>
      <c r="L164" s="8"/>
      <c r="M164" s="46"/>
      <c r="N164" s="46"/>
      <c r="O164" s="46"/>
      <c r="P164" s="46"/>
      <c r="Q164" s="48"/>
    </row>
    <row r="165" spans="1:17" ht="19.5" thickTop="1" thickBot="1" x14ac:dyDescent="0.3">
      <c r="A165" s="17" t="s">
        <v>18</v>
      </c>
      <c r="B165" s="19"/>
      <c r="C165" s="70">
        <f>Q162</f>
        <v>8.7059878627812992</v>
      </c>
      <c r="D165" s="20"/>
      <c r="E165" s="20">
        <f>COUNTA(E136:E162)</f>
        <v>3</v>
      </c>
      <c r="F165" s="20">
        <f t="shared" ref="F165:J165" si="29">COUNTA(F136:F162)</f>
        <v>1</v>
      </c>
      <c r="G165" s="20"/>
      <c r="H165" s="20"/>
      <c r="I165" s="20">
        <f t="shared" si="29"/>
        <v>2</v>
      </c>
      <c r="J165" s="20">
        <f t="shared" si="29"/>
        <v>2</v>
      </c>
      <c r="K165" s="68">
        <f>SUM(K135:K162)</f>
        <v>444.86623012160896</v>
      </c>
      <c r="L165" s="68">
        <f>SUM(L135:L162)</f>
        <v>3873</v>
      </c>
      <c r="M165" s="52"/>
      <c r="N165" s="52"/>
      <c r="O165" s="53"/>
      <c r="P165" s="53"/>
      <c r="Q165" s="48"/>
    </row>
    <row r="166" spans="1:17" ht="18" x14ac:dyDescent="0.25">
      <c r="A166" s="5"/>
      <c r="B166" s="28"/>
      <c r="C166" s="23"/>
      <c r="D166" s="16"/>
      <c r="E166" s="16"/>
      <c r="F166" s="16"/>
      <c r="G166" s="24"/>
      <c r="H166" s="16"/>
      <c r="I166" s="16"/>
      <c r="J166" s="16"/>
      <c r="K166" s="5"/>
      <c r="L166" s="5"/>
      <c r="M166" s="48"/>
      <c r="N166" s="48"/>
      <c r="O166" s="48"/>
      <c r="P166" s="48"/>
      <c r="Q166" s="48"/>
    </row>
    <row r="167" spans="1:17" ht="18" x14ac:dyDescent="0.25">
      <c r="A167" s="28" t="s">
        <v>84</v>
      </c>
      <c r="B167" s="28"/>
      <c r="C167" s="23"/>
      <c r="D167" s="16"/>
      <c r="E167" s="16"/>
      <c r="F167" s="16"/>
      <c r="G167" s="24"/>
      <c r="H167" s="16"/>
      <c r="I167" s="16"/>
      <c r="J167" s="16"/>
      <c r="K167" s="5"/>
      <c r="L167" s="5"/>
      <c r="M167" s="48"/>
      <c r="N167" s="48"/>
      <c r="O167" s="48"/>
      <c r="P167" s="48"/>
      <c r="Q167" s="48"/>
    </row>
    <row r="168" spans="1:17" ht="18" x14ac:dyDescent="0.25">
      <c r="A168" s="28"/>
      <c r="B168" s="9" t="s">
        <v>16</v>
      </c>
      <c r="C168" s="55">
        <f>SUM(D168/10.61)</f>
        <v>47.219604147031106</v>
      </c>
      <c r="D168" s="10">
        <v>501</v>
      </c>
      <c r="E168" s="10"/>
      <c r="F168" s="10"/>
      <c r="G168" s="10"/>
      <c r="H168" s="10"/>
      <c r="I168" s="10"/>
      <c r="J168" s="10"/>
      <c r="K168" s="56">
        <f>C168</f>
        <v>47.219604147031106</v>
      </c>
      <c r="L168" s="11">
        <v>501</v>
      </c>
      <c r="M168" s="49">
        <f>SUM(D168/C168)</f>
        <v>10.61</v>
      </c>
      <c r="N168" s="46" t="e">
        <f>SUM(H168/G168)</f>
        <v>#DIV/0!</v>
      </c>
      <c r="O168" s="49">
        <f>SUM(L168/K168)</f>
        <v>10.61</v>
      </c>
      <c r="P168" s="49">
        <f>SUM((D168+H168)/(C168+G168))</f>
        <v>10.61</v>
      </c>
      <c r="Q168" s="50">
        <f>SUM(L168/K168)</f>
        <v>10.61</v>
      </c>
    </row>
    <row r="169" spans="1:17" ht="18" x14ac:dyDescent="0.25">
      <c r="A169" s="28"/>
      <c r="B169" s="12">
        <v>46282</v>
      </c>
      <c r="C169" s="13"/>
      <c r="D169" s="13"/>
      <c r="E169" s="13"/>
      <c r="F169" s="13"/>
      <c r="G169" s="13"/>
      <c r="H169" s="13"/>
      <c r="I169" s="13"/>
      <c r="J169" s="13"/>
      <c r="K169" s="11">
        <f>SUM(C169+G169)</f>
        <v>0</v>
      </c>
      <c r="L169" s="11">
        <f>SUM(D169+H169)</f>
        <v>0</v>
      </c>
      <c r="M169" s="51" t="e">
        <f>SUM(D169/C169)</f>
        <v>#DIV/0!</v>
      </c>
      <c r="N169" s="51" t="e">
        <f>SUM(H169/G169)</f>
        <v>#DIV/0!</v>
      </c>
      <c r="O169" s="51" t="e">
        <f>SUM(L169/K169)</f>
        <v>#DIV/0!</v>
      </c>
      <c r="P169" s="49" t="e">
        <f>SUM((D169+H169)/(C169+G169))</f>
        <v>#DIV/0!</v>
      </c>
      <c r="Q169" s="50">
        <f>SUM((L168+L169)/(K168+K169))</f>
        <v>10.61</v>
      </c>
    </row>
    <row r="170" spans="1:17" ht="18" x14ac:dyDescent="0.25">
      <c r="A170" s="28"/>
      <c r="B170" s="12">
        <f>SUM(B169+7)</f>
        <v>46289</v>
      </c>
      <c r="C170" s="13">
        <v>48</v>
      </c>
      <c r="D170" s="13">
        <v>609</v>
      </c>
      <c r="E170" s="13"/>
      <c r="F170" s="13" t="s">
        <v>17</v>
      </c>
      <c r="G170" s="13">
        <v>45</v>
      </c>
      <c r="H170" s="13">
        <v>343</v>
      </c>
      <c r="I170" s="13"/>
      <c r="J170" s="13" t="s">
        <v>17</v>
      </c>
      <c r="K170" s="11">
        <f t="shared" ref="K170:L195" si="30">SUM(C170+G170)</f>
        <v>93</v>
      </c>
      <c r="L170" s="11">
        <f t="shared" si="30"/>
        <v>952</v>
      </c>
      <c r="M170" s="51">
        <f t="shared" ref="M170:M195" si="31">SUM(D170/C170)</f>
        <v>12.6875</v>
      </c>
      <c r="N170" s="51">
        <f>SUM(H170/G170)</f>
        <v>7.6222222222222218</v>
      </c>
      <c r="O170" s="51">
        <f t="shared" ref="O170:O195" si="32">SUM(L170/K170)</f>
        <v>10.236559139784946</v>
      </c>
      <c r="P170" s="49">
        <f>SUM((D169+D170+H169+H170)/(C169+C170+G169+G170))</f>
        <v>10.236559139784946</v>
      </c>
      <c r="Q170" s="50">
        <f>SUM((L168+L169+L170)/(K168+K169+K170))</f>
        <v>10.362317087105859</v>
      </c>
    </row>
    <row r="171" spans="1:17" ht="18" x14ac:dyDescent="0.25">
      <c r="A171" s="28"/>
      <c r="B171" s="12">
        <f t="shared" ref="B171:B186" si="33">SUM(B170+7)</f>
        <v>46296</v>
      </c>
      <c r="C171" s="13"/>
      <c r="D171" s="13"/>
      <c r="E171" s="13"/>
      <c r="F171" s="13"/>
      <c r="G171" s="13"/>
      <c r="H171" s="13"/>
      <c r="I171" s="13"/>
      <c r="J171" s="13"/>
      <c r="K171" s="11">
        <f t="shared" si="30"/>
        <v>0</v>
      </c>
      <c r="L171" s="11">
        <f t="shared" si="30"/>
        <v>0</v>
      </c>
      <c r="M171" s="51" t="e">
        <f t="shared" si="31"/>
        <v>#DIV/0!</v>
      </c>
      <c r="N171" s="51" t="e">
        <f t="shared" ref="N171:N195" si="34">SUM(H171/G171)</f>
        <v>#DIV/0!</v>
      </c>
      <c r="O171" s="51" t="e">
        <f t="shared" si="32"/>
        <v>#DIV/0!</v>
      </c>
      <c r="P171" s="49">
        <f>SUM((D169+D170+D171+H169+H170+H171)/(C169+C170+C171+G169+G170+G171))</f>
        <v>10.236559139784946</v>
      </c>
      <c r="Q171" s="50">
        <f>SUM((L168+L169+L170+L171)/(K168+K169+K170+K171))</f>
        <v>10.362317087105859</v>
      </c>
    </row>
    <row r="172" spans="1:17" ht="18" x14ac:dyDescent="0.25">
      <c r="A172" s="28"/>
      <c r="B172" s="12">
        <f t="shared" si="33"/>
        <v>46303</v>
      </c>
      <c r="C172" s="13"/>
      <c r="D172" s="13"/>
      <c r="E172" s="13"/>
      <c r="F172" s="13"/>
      <c r="G172" s="13"/>
      <c r="H172" s="13"/>
      <c r="I172" s="13"/>
      <c r="J172" s="13"/>
      <c r="K172" s="11">
        <f t="shared" si="30"/>
        <v>0</v>
      </c>
      <c r="L172" s="11">
        <f t="shared" si="30"/>
        <v>0</v>
      </c>
      <c r="M172" s="51" t="e">
        <f t="shared" si="31"/>
        <v>#DIV/0!</v>
      </c>
      <c r="N172" s="51" t="e">
        <f t="shared" si="34"/>
        <v>#DIV/0!</v>
      </c>
      <c r="O172" s="51" t="e">
        <f t="shared" si="32"/>
        <v>#DIV/0!</v>
      </c>
      <c r="P172" s="49">
        <f>SUM((D169+D170+D171+D172+H169+H170+H171+H172)/(C169+C170+C171+C172+G169+G170+G171+G172))</f>
        <v>10.236559139784946</v>
      </c>
      <c r="Q172" s="50">
        <f>SUM((L168+L169+L170+L171+L172)/(K168+K169+K170+K171+K172))</f>
        <v>10.362317087105859</v>
      </c>
    </row>
    <row r="173" spans="1:17" ht="18" x14ac:dyDescent="0.25">
      <c r="A173" s="28"/>
      <c r="B173" s="12">
        <f t="shared" si="33"/>
        <v>46310</v>
      </c>
      <c r="C173" s="13"/>
      <c r="D173" s="13"/>
      <c r="E173" s="13"/>
      <c r="F173" s="13"/>
      <c r="G173" s="13"/>
      <c r="H173" s="13"/>
      <c r="I173" s="13"/>
      <c r="J173" s="13"/>
      <c r="K173" s="11">
        <f t="shared" si="30"/>
        <v>0</v>
      </c>
      <c r="L173" s="11">
        <f t="shared" si="30"/>
        <v>0</v>
      </c>
      <c r="M173" s="51" t="e">
        <f t="shared" si="31"/>
        <v>#DIV/0!</v>
      </c>
      <c r="N173" s="51" t="e">
        <f t="shared" si="34"/>
        <v>#DIV/0!</v>
      </c>
      <c r="O173" s="51" t="e">
        <f t="shared" si="32"/>
        <v>#DIV/0!</v>
      </c>
      <c r="P173" s="49">
        <f>SUM((D169+D170+D171+D172+D173+H169+H170+H171+H172+H173)/(C169+C170+C171+C172+C173+G169+G170+G171+G172+G173))</f>
        <v>10.236559139784946</v>
      </c>
      <c r="Q173" s="50">
        <f>SUM((L168+L169+L170+L171+L172+L173)/(K168+K169+K170+K171+K172+K173))</f>
        <v>10.362317087105859</v>
      </c>
    </row>
    <row r="174" spans="1:17" ht="18" x14ac:dyDescent="0.25">
      <c r="A174" s="28"/>
      <c r="B174" s="12">
        <f t="shared" si="33"/>
        <v>46317</v>
      </c>
      <c r="C174" s="13"/>
      <c r="D174" s="13"/>
      <c r="E174" s="13"/>
      <c r="F174" s="13"/>
      <c r="G174" s="13"/>
      <c r="H174" s="13"/>
      <c r="I174" s="13"/>
      <c r="J174" s="13"/>
      <c r="K174" s="11">
        <f t="shared" si="30"/>
        <v>0</v>
      </c>
      <c r="L174" s="11">
        <f t="shared" si="30"/>
        <v>0</v>
      </c>
      <c r="M174" s="51" t="e">
        <f t="shared" si="31"/>
        <v>#DIV/0!</v>
      </c>
      <c r="N174" s="51" t="e">
        <f t="shared" si="34"/>
        <v>#DIV/0!</v>
      </c>
      <c r="O174" s="51" t="e">
        <f t="shared" si="32"/>
        <v>#DIV/0!</v>
      </c>
      <c r="P174" s="49">
        <f>SUM((D169+D170+D171+D172+D173+D174+H169+H170+H171+H172+H173+H174)/(C169+C170+C171+C172+C173+C174+G169+G170+G171+G172+G173+G174))</f>
        <v>10.236559139784946</v>
      </c>
      <c r="Q174" s="50">
        <f>SUM((L168+L169+L170+L171+L172+L173+L174)/(K168+K169+K170+K171+K172+K173+K174))</f>
        <v>10.362317087105859</v>
      </c>
    </row>
    <row r="175" spans="1:17" ht="18" x14ac:dyDescent="0.25">
      <c r="A175" s="28"/>
      <c r="B175" s="12">
        <f t="shared" si="33"/>
        <v>46324</v>
      </c>
      <c r="C175" s="13"/>
      <c r="D175" s="13"/>
      <c r="E175" s="13"/>
      <c r="F175" s="13"/>
      <c r="G175" s="13"/>
      <c r="H175" s="13"/>
      <c r="I175" s="13"/>
      <c r="J175" s="13"/>
      <c r="K175" s="11">
        <f t="shared" si="30"/>
        <v>0</v>
      </c>
      <c r="L175" s="11">
        <f t="shared" si="30"/>
        <v>0</v>
      </c>
      <c r="M175" s="51" t="e">
        <f t="shared" si="31"/>
        <v>#DIV/0!</v>
      </c>
      <c r="N175" s="51" t="e">
        <f t="shared" si="34"/>
        <v>#DIV/0!</v>
      </c>
      <c r="O175" s="51" t="e">
        <f t="shared" si="32"/>
        <v>#DIV/0!</v>
      </c>
      <c r="P175" s="49">
        <f>SUM((D169+D170+D171+D172+D173+D174+D175+H169+H170+H171+H172+H173+H174+H175)/(C169+C170+C171+C172+C173+C174+C175+G169+G170+G171+G172+G173+G174+G175))</f>
        <v>10.236559139784946</v>
      </c>
      <c r="Q175" s="50">
        <f>SUM((L168+L169+L170+L171+L172+L173+L174+L175)/(K168+K169+K170+K171+K172+K173+K174+K175))</f>
        <v>10.362317087105859</v>
      </c>
    </row>
    <row r="176" spans="1:17" ht="18" x14ac:dyDescent="0.25">
      <c r="A176" s="28"/>
      <c r="B176" s="12">
        <f t="shared" si="33"/>
        <v>46331</v>
      </c>
      <c r="C176" s="13"/>
      <c r="D176" s="13"/>
      <c r="E176" s="13"/>
      <c r="F176" s="13"/>
      <c r="G176" s="13"/>
      <c r="H176" s="13"/>
      <c r="I176" s="13"/>
      <c r="J176" s="13"/>
      <c r="K176" s="11">
        <f t="shared" si="30"/>
        <v>0</v>
      </c>
      <c r="L176" s="11">
        <f t="shared" si="30"/>
        <v>0</v>
      </c>
      <c r="M176" s="51" t="e">
        <f t="shared" si="31"/>
        <v>#DIV/0!</v>
      </c>
      <c r="N176" s="51" t="e">
        <f t="shared" si="34"/>
        <v>#DIV/0!</v>
      </c>
      <c r="O176" s="51" t="e">
        <f t="shared" si="32"/>
        <v>#DIV/0!</v>
      </c>
      <c r="P176" s="49">
        <f>SUM((D169+D170+D171+D172+D173+D174+D175+D176+H169+H170+H171+H172+H173+H174+H175+H176)/(C169+C170+C171+C172+C173+C174+C175+C176+G169+G170+G171+G172+G173+G174+G175+G176))</f>
        <v>10.236559139784946</v>
      </c>
      <c r="Q176" s="50">
        <f>SUM((L168+L169+L170+L171+L172+L173+L174+L175+L176)/(K168+K169+K170+K171+K172+K173+K174+K175+K176))</f>
        <v>10.362317087105859</v>
      </c>
    </row>
    <row r="177" spans="1:17" ht="18" x14ac:dyDescent="0.25">
      <c r="A177" s="28"/>
      <c r="B177" s="12">
        <f t="shared" si="33"/>
        <v>46338</v>
      </c>
      <c r="C177" s="13"/>
      <c r="D177" s="13"/>
      <c r="E177" s="13"/>
      <c r="F177" s="13"/>
      <c r="G177" s="13"/>
      <c r="H177" s="13"/>
      <c r="I177" s="13"/>
      <c r="J177" s="13"/>
      <c r="K177" s="11">
        <f t="shared" si="30"/>
        <v>0</v>
      </c>
      <c r="L177" s="11">
        <f t="shared" si="30"/>
        <v>0</v>
      </c>
      <c r="M177" s="51" t="e">
        <f t="shared" si="31"/>
        <v>#DIV/0!</v>
      </c>
      <c r="N177" s="51" t="e">
        <f t="shared" si="34"/>
        <v>#DIV/0!</v>
      </c>
      <c r="O177" s="51" t="e">
        <f t="shared" si="32"/>
        <v>#DIV/0!</v>
      </c>
      <c r="P177" s="49">
        <f>SUM((D169+D170+D171+D172+D173+D174+D175+D176+D177+H169+H170+H171+H172+H173+H174+H175+H176+H177)/(C169+C170+C171+C172+C173+C174+C175+C176+C177+G169+G170+G171+G172+G173+G174+G175+G176+G177))</f>
        <v>10.236559139784946</v>
      </c>
      <c r="Q177" s="50">
        <f>SUM((L168+L169+L170+L171+L172+L173+L174+L175+L176+L177)/(K168+K169+K170+K171+K172+K173+K174+K175+K176+K177))</f>
        <v>10.362317087105859</v>
      </c>
    </row>
    <row r="178" spans="1:17" ht="18" x14ac:dyDescent="0.25">
      <c r="A178" s="28"/>
      <c r="B178" s="12">
        <f t="shared" si="33"/>
        <v>46345</v>
      </c>
      <c r="C178" s="13"/>
      <c r="D178" s="13"/>
      <c r="E178" s="13"/>
      <c r="F178" s="13"/>
      <c r="G178" s="13"/>
      <c r="H178" s="13"/>
      <c r="I178" s="13"/>
      <c r="J178" s="13"/>
      <c r="K178" s="11">
        <f t="shared" si="30"/>
        <v>0</v>
      </c>
      <c r="L178" s="11">
        <f t="shared" si="30"/>
        <v>0</v>
      </c>
      <c r="M178" s="51" t="e">
        <f t="shared" si="31"/>
        <v>#DIV/0!</v>
      </c>
      <c r="N178" s="51" t="e">
        <f t="shared" si="34"/>
        <v>#DIV/0!</v>
      </c>
      <c r="O178" s="51" t="e">
        <f t="shared" si="32"/>
        <v>#DIV/0!</v>
      </c>
      <c r="P178" s="49">
        <f>SUM((D169+D170+D171+D172+D173+D174+D175+D176+D177+D178+H169+H170+H171+H172+H173+H174+H175+H176+H177+H178)/(C169+C170+C171+C172+C173+C174+C175+C176+C177+C178+G169+G170+G171+G172+G173+G174+G175+G176+G177+G178))</f>
        <v>10.236559139784946</v>
      </c>
      <c r="Q178" s="50">
        <f>SUM((L168+L169+L170+L171+L172+L173+L174+L175+L176+L177+L178)/(K168+K169+K170+K171+K172+K173+K174+K175+K176+K177+K178))</f>
        <v>10.362317087105859</v>
      </c>
    </row>
    <row r="179" spans="1:17" ht="18" x14ac:dyDescent="0.25">
      <c r="A179" s="28"/>
      <c r="B179" s="12">
        <f t="shared" si="33"/>
        <v>46352</v>
      </c>
      <c r="C179" s="13"/>
      <c r="D179" s="13"/>
      <c r="E179" s="13"/>
      <c r="F179" s="13"/>
      <c r="G179" s="13"/>
      <c r="H179" s="13"/>
      <c r="I179" s="13"/>
      <c r="J179" s="13"/>
      <c r="K179" s="11">
        <f t="shared" si="30"/>
        <v>0</v>
      </c>
      <c r="L179" s="11">
        <f t="shared" si="30"/>
        <v>0</v>
      </c>
      <c r="M179" s="51" t="e">
        <f t="shared" si="31"/>
        <v>#DIV/0!</v>
      </c>
      <c r="N179" s="51" t="e">
        <f t="shared" si="34"/>
        <v>#DIV/0!</v>
      </c>
      <c r="O179" s="51" t="e">
        <f t="shared" si="32"/>
        <v>#DIV/0!</v>
      </c>
      <c r="P179" s="49">
        <f>SUM((D169+D170+D171+D172+D173+D174+D175+D176+D177+D178+D179+H169+H170+H171+H172+H173+H174+H175+H176+H177+H178+H179)/(C169+C170+C171+C172+C173+C174+C175+C176+C177+C178+C179+G169+G170+G171+G172+G173+G174+G175+G176+G177+G178+G179))</f>
        <v>10.236559139784946</v>
      </c>
      <c r="Q179" s="50">
        <f>SUM((L168+L169+L170+L171+L172+L173+L174+L175+L176+L177+L178+L179)/(K168+K169+K170+K171+K172+K173+K174+K175+K176+K177+K178+K179))</f>
        <v>10.362317087105859</v>
      </c>
    </row>
    <row r="180" spans="1:17" ht="18" x14ac:dyDescent="0.25">
      <c r="A180" s="28"/>
      <c r="B180" s="12">
        <f t="shared" si="33"/>
        <v>46359</v>
      </c>
      <c r="C180" s="13"/>
      <c r="D180" s="13"/>
      <c r="E180" s="13"/>
      <c r="F180" s="13"/>
      <c r="G180" s="13"/>
      <c r="H180" s="13"/>
      <c r="I180" s="13"/>
      <c r="J180" s="13"/>
      <c r="K180" s="11">
        <f t="shared" si="30"/>
        <v>0</v>
      </c>
      <c r="L180" s="11">
        <f t="shared" si="30"/>
        <v>0</v>
      </c>
      <c r="M180" s="51" t="e">
        <f t="shared" si="31"/>
        <v>#DIV/0!</v>
      </c>
      <c r="N180" s="51" t="e">
        <f t="shared" si="34"/>
        <v>#DIV/0!</v>
      </c>
      <c r="O180" s="51" t="e">
        <f t="shared" si="32"/>
        <v>#DIV/0!</v>
      </c>
      <c r="P180" s="49">
        <f>SUM((D169+D170+D171+D172+D173+D174+D175+D176+D177+D178+D179+D180+H169+H170+H171+H172+H173+H174+H175+H176+H177+H178+H179+H180)/(C169+C170+C171+C172+C173+C174+C175+C176+C177+C178+C179+C180+G169+G170+G171+G172+G173+G174+G175+G176+G177+G178+G179+G180))</f>
        <v>10.236559139784946</v>
      </c>
      <c r="Q180" s="50">
        <f>SUM((L168+L169+L170+L171+L172+L173+L174+L175+L176+L177+L178+L179+L180)/(K168+K169+K170+K171+K172+K173+K174+K175+K176+K177+K178+K179+K180))</f>
        <v>10.362317087105859</v>
      </c>
    </row>
    <row r="181" spans="1:17" ht="18" x14ac:dyDescent="0.25">
      <c r="A181" s="28"/>
      <c r="B181" s="12">
        <f t="shared" si="33"/>
        <v>46366</v>
      </c>
      <c r="C181" s="13"/>
      <c r="D181" s="13"/>
      <c r="E181" s="13"/>
      <c r="F181" s="13"/>
      <c r="G181" s="13"/>
      <c r="H181" s="13"/>
      <c r="I181" s="13"/>
      <c r="J181" s="13"/>
      <c r="K181" s="11">
        <f t="shared" si="30"/>
        <v>0</v>
      </c>
      <c r="L181" s="11">
        <f t="shared" si="30"/>
        <v>0</v>
      </c>
      <c r="M181" s="51" t="e">
        <f t="shared" si="31"/>
        <v>#DIV/0!</v>
      </c>
      <c r="N181" s="51" t="e">
        <f t="shared" si="34"/>
        <v>#DIV/0!</v>
      </c>
      <c r="O181" s="51" t="e">
        <f t="shared" si="32"/>
        <v>#DIV/0!</v>
      </c>
      <c r="P181" s="49">
        <f>SUM((D169+D170+D171+D172+D173+D174+D175+D176+D177+D178+D179+D180+D181+H169+H170+H171+H172+H173+H174+H175+H176+H177+H178+H179+H180+H181)/(C169+C170+C171+C172+C173+C174+C175+C176+C177+C178+C179+C180+C181+G169+G170+G171+G172+G173+G174+G175+G176+G177+G178+G179+G180+G181))</f>
        <v>10.236559139784946</v>
      </c>
      <c r="Q181" s="50">
        <f>SUM((L168+L169+L170+L171+L172+L173+L174+L175+L176+L177+L178+L179+L180+L181)/(K168+K169+K170+K171+K172+K173+K174+K175+K176+K177+K178+K179+K180+K181))</f>
        <v>10.362317087105859</v>
      </c>
    </row>
    <row r="182" spans="1:17" ht="18" x14ac:dyDescent="0.25">
      <c r="A182" s="28"/>
      <c r="B182" s="12">
        <f t="shared" si="33"/>
        <v>46373</v>
      </c>
      <c r="C182" s="13"/>
      <c r="D182" s="13"/>
      <c r="E182" s="13"/>
      <c r="F182" s="13"/>
      <c r="G182" s="13"/>
      <c r="H182" s="13"/>
      <c r="I182" s="13"/>
      <c r="J182" s="13"/>
      <c r="K182" s="11">
        <f t="shared" si="30"/>
        <v>0</v>
      </c>
      <c r="L182" s="11">
        <f t="shared" si="30"/>
        <v>0</v>
      </c>
      <c r="M182" s="51" t="e">
        <f t="shared" si="31"/>
        <v>#DIV/0!</v>
      </c>
      <c r="N182" s="51" t="e">
        <f t="shared" si="34"/>
        <v>#DIV/0!</v>
      </c>
      <c r="O182" s="51" t="e">
        <f t="shared" si="32"/>
        <v>#DIV/0!</v>
      </c>
      <c r="P182" s="49">
        <f>SUM((D169+D170+D171+D172+D173+D174+D175+D176+D177+D178+D179+D180+D181+D182+H169+H170+H171+H172+H173+H174+H175+H176+H177+H178+H179+H180+H181+H182)/(C169+C170+C171+C172+C173+C174+C175+C176+C177+C178+C179+C180+C181+C182+G169+G170+G171+G172+G173+G174+G175+G176+G177+G178+G179+G180+G181+G182))</f>
        <v>10.236559139784946</v>
      </c>
      <c r="Q182" s="50">
        <f>SUM((L168+L169+L170+L171+L172+L173+L174+L175+L176+L177+L178+L179+L180+L181+L182)/(K168+K169+K170+K171+K172+K173+K174+K175+K176+K177+K178+K179+K180+K181+K182))</f>
        <v>10.362317087105859</v>
      </c>
    </row>
    <row r="183" spans="1:17" ht="18" x14ac:dyDescent="0.25">
      <c r="A183" s="28"/>
      <c r="B183" s="12">
        <f t="shared" si="33"/>
        <v>46380</v>
      </c>
      <c r="C183" s="13"/>
      <c r="D183" s="13"/>
      <c r="E183" s="13"/>
      <c r="F183" s="13"/>
      <c r="G183" s="13"/>
      <c r="H183" s="13"/>
      <c r="I183" s="13"/>
      <c r="J183" s="13"/>
      <c r="K183" s="11">
        <f t="shared" si="30"/>
        <v>0</v>
      </c>
      <c r="L183" s="11">
        <f t="shared" si="30"/>
        <v>0</v>
      </c>
      <c r="M183" s="51" t="e">
        <f t="shared" si="31"/>
        <v>#DIV/0!</v>
      </c>
      <c r="N183" s="51" t="e">
        <f t="shared" si="34"/>
        <v>#DIV/0!</v>
      </c>
      <c r="O183" s="51" t="e">
        <f t="shared" si="32"/>
        <v>#DIV/0!</v>
      </c>
      <c r="P183" s="49">
        <f>SUM((D169+D170+D171+D172+D173+D174+D175+D176+D177+D178+D179+D180+D181+D182+D183+H169+H170+H171+H172+H173+H174+H175+H176+H177+H178+H179+H180+H181+H182+H183)/(C169+C170+C171+C172+C173+C174+C175+C176+C177+C178+C179+C180+C181+C182+C183+G169+G170+G171+G172+G173+G174+G175+G176+G177+G178+G179+G180+G181+G182+G183))</f>
        <v>10.236559139784946</v>
      </c>
      <c r="Q183" s="50">
        <f>SUM((L168+L169+L170+L171+L172+L173+L174+L175+L176+L177+L178+L179+L180+L181+L182+L183)/(K168+K169+K170+K171+K172+K173+K174+K175+K176+K177+K178+K179+K180+K181+K182+K183))</f>
        <v>10.362317087105859</v>
      </c>
    </row>
    <row r="184" spans="1:17" ht="18" x14ac:dyDescent="0.25">
      <c r="A184" s="28"/>
      <c r="B184" s="12">
        <f t="shared" si="33"/>
        <v>46387</v>
      </c>
      <c r="C184" s="13"/>
      <c r="D184" s="13"/>
      <c r="E184" s="13"/>
      <c r="F184" s="13"/>
      <c r="G184" s="13"/>
      <c r="H184" s="13"/>
      <c r="I184" s="13"/>
      <c r="J184" s="13"/>
      <c r="K184" s="11">
        <f t="shared" si="30"/>
        <v>0</v>
      </c>
      <c r="L184" s="11">
        <f t="shared" si="30"/>
        <v>0</v>
      </c>
      <c r="M184" s="51" t="e">
        <f t="shared" si="31"/>
        <v>#DIV/0!</v>
      </c>
      <c r="N184" s="51" t="e">
        <f t="shared" si="34"/>
        <v>#DIV/0!</v>
      </c>
      <c r="O184" s="51" t="e">
        <f t="shared" si="32"/>
        <v>#DIV/0!</v>
      </c>
      <c r="P184" s="49">
        <f>SUM((D169+D170+D171+D172+D173+D174+D175+D176+D177+D178+D179+D180+D181+D182+D183+D184+H169+H170+H171+H172+H173+H174+H175+H176+H177+H178+H179+H180+H181+H182+H183+H184)/(C169+C170+C171+C172+C173+C174+C175+C176+C177+C178+C179+C180+C181+C182+C183+C184+G169+G170+G171+G172+G173+G174+G175+G176+G177+G178+G179+G180+G181+G182+G183+G184))</f>
        <v>10.236559139784946</v>
      </c>
      <c r="Q184" s="50">
        <f>SUM((L168+L169+L170+L171+L172+L173+L174+L175+L176+L177+L178+L179+L180+L181+L182+L183+L184)/(K168+K169+K170+K171+K172+K173+K174+K175+K176+K177+K178+K179+K180+K181+K182+K183+K184))</f>
        <v>10.362317087105859</v>
      </c>
    </row>
    <row r="185" spans="1:17" ht="18" x14ac:dyDescent="0.25">
      <c r="A185" s="28"/>
      <c r="B185" s="12">
        <f t="shared" si="33"/>
        <v>46394</v>
      </c>
      <c r="C185" s="13"/>
      <c r="D185" s="13"/>
      <c r="E185" s="13"/>
      <c r="F185" s="13"/>
      <c r="G185" s="13"/>
      <c r="H185" s="13"/>
      <c r="I185" s="13"/>
      <c r="J185" s="13"/>
      <c r="K185" s="11">
        <f t="shared" si="30"/>
        <v>0</v>
      </c>
      <c r="L185" s="11">
        <f t="shared" si="30"/>
        <v>0</v>
      </c>
      <c r="M185" s="51" t="e">
        <f t="shared" si="31"/>
        <v>#DIV/0!</v>
      </c>
      <c r="N185" s="51" t="e">
        <f t="shared" si="34"/>
        <v>#DIV/0!</v>
      </c>
      <c r="O185" s="51" t="e">
        <f t="shared" si="32"/>
        <v>#DIV/0!</v>
      </c>
      <c r="P185" s="49">
        <f>SUM((D169+D170+D171+D172+D173+D174+D175+D176+D177+D178+D179+D180+D181+D182+D183+D184+D185+H169+H170+H171+H172+H173+H174+H175+H176+H177+H178+H179+H180+H181+H182+H183+H184+H185)/(C169+C170+C171+C172+C173+C174+C175+C176+C177+C178+C179+C180+C181+C182+C183+C184+C185+G169+G170+G171+G172+G173+G174+G175+G176+G177+G178+G179+G180+G181+G182+G183+G184+G185))</f>
        <v>10.236559139784946</v>
      </c>
      <c r="Q185" s="50">
        <f>SUM((L168+L169+L170+L171+L172+L173+L174+L175+L176+L177+L178+L179+L180+L181+L182+L183+L184+L185)/(K168+K169+K170+K171+K172+K173+K174+K175+K176+K177+K178+K179+K180+K181+K182+K183+K184+K185))</f>
        <v>10.362317087105859</v>
      </c>
    </row>
    <row r="186" spans="1:17" ht="18" x14ac:dyDescent="0.25">
      <c r="A186" s="28"/>
      <c r="B186" s="12">
        <f t="shared" si="33"/>
        <v>46401</v>
      </c>
      <c r="C186" s="13"/>
      <c r="D186" s="13"/>
      <c r="E186" s="13"/>
      <c r="F186" s="13"/>
      <c r="G186" s="13"/>
      <c r="H186" s="13"/>
      <c r="I186" s="13"/>
      <c r="J186" s="13"/>
      <c r="K186" s="11">
        <f t="shared" si="30"/>
        <v>0</v>
      </c>
      <c r="L186" s="11">
        <f t="shared" si="30"/>
        <v>0</v>
      </c>
      <c r="M186" s="51" t="e">
        <f t="shared" si="31"/>
        <v>#DIV/0!</v>
      </c>
      <c r="N186" s="51" t="e">
        <f t="shared" si="34"/>
        <v>#DIV/0!</v>
      </c>
      <c r="O186" s="51" t="e">
        <f t="shared" si="32"/>
        <v>#DIV/0!</v>
      </c>
      <c r="P186" s="49">
        <f>SUM((D169+D170+D171+D172+D173+D174+D175+D176+D177+D178+D179+D180+D181+D182+D183+D184+D185+D186+H169+H170+H171+H172+H173+H174+H175+H176+H177+H178+H179+H180+H181+H182+H183+H184+H185+H186)/(C169+C170+C171+C172+C173+C174+C175+C176+C177+C178+C179+C180+C181+C182+C183+C184+C185+C186+G169+G170+G171+G172+G173+G174+G175+G176+G177+G178+G179+G180+G181+G182+G183+G184+G185+G186))</f>
        <v>10.236559139784946</v>
      </c>
      <c r="Q186" s="50">
        <f>SUM((L168+L169+L170+L171+L172+L173+L174+L175+L176+L177+L178+L179+L180+L181+L182+L183+L184+L185+L186)/(K168+K169+K170+K171+K172+K173+K174+K175+K176+K177+K178+K179+K180+K181+K182+K183+K184+K185+K186))</f>
        <v>10.362317087105859</v>
      </c>
    </row>
    <row r="187" spans="1:17" ht="18" x14ac:dyDescent="0.25">
      <c r="A187" s="28"/>
      <c r="B187" s="12">
        <f>SUM(B186+7)</f>
        <v>46408</v>
      </c>
      <c r="C187" s="13"/>
      <c r="D187" s="13"/>
      <c r="E187" s="13"/>
      <c r="F187" s="13"/>
      <c r="G187" s="13"/>
      <c r="H187" s="13"/>
      <c r="I187" s="13"/>
      <c r="J187" s="13"/>
      <c r="K187" s="11">
        <f t="shared" si="30"/>
        <v>0</v>
      </c>
      <c r="L187" s="11">
        <f t="shared" si="30"/>
        <v>0</v>
      </c>
      <c r="M187" s="51" t="e">
        <f t="shared" si="31"/>
        <v>#DIV/0!</v>
      </c>
      <c r="N187" s="51" t="e">
        <f t="shared" si="34"/>
        <v>#DIV/0!</v>
      </c>
      <c r="O187" s="51" t="e">
        <f t="shared" si="32"/>
        <v>#DIV/0!</v>
      </c>
      <c r="P187" s="49">
        <f>SUM((D169+D170+D171+D172+D173+D174+D175+D176+D177+D178+D179+D180+D181+D182+D183+D184+D185+D186+D187+H169+H170+H171+H172+H173+H174+H175+H176+H177+H178+H179+H180+H181+H182+H183+H184+H185+H186+H187)/(C169+C170+C171+C172+C173+C174+C175+C176+C177+C178+C179+C180+C181+C182+C183+C184+C185+C186+C187+G169+G170+G171+G172+G173+G174+G175+G176+G177+G178+G179+G180+G181+G182+G183+G184+G185+G186+G187))</f>
        <v>10.236559139784946</v>
      </c>
      <c r="Q187" s="50">
        <f>SUM((L168+L169+L170+L171+L172+L173+L174+L175+L176+L177+L178+L179+L180+L181+L182+L183+L184+L185+L186+L187)/(K168+K169+K170+K171+K172+K173+K174+K175+K176+K177+K178+K179+K180+K181+K182+K183+K184+K185+K186+K187))</f>
        <v>10.362317087105859</v>
      </c>
    </row>
    <row r="188" spans="1:17" ht="18" x14ac:dyDescent="0.25">
      <c r="A188" s="28"/>
      <c r="B188" s="12">
        <f>SUM(B187+7)</f>
        <v>46415</v>
      </c>
      <c r="C188" s="13"/>
      <c r="D188" s="13"/>
      <c r="E188" s="13"/>
      <c r="F188" s="13"/>
      <c r="G188" s="13"/>
      <c r="H188" s="13"/>
      <c r="I188" s="13"/>
      <c r="J188" s="13"/>
      <c r="K188" s="11">
        <f t="shared" si="30"/>
        <v>0</v>
      </c>
      <c r="L188" s="11">
        <f t="shared" si="30"/>
        <v>0</v>
      </c>
      <c r="M188" s="51" t="e">
        <f t="shared" si="31"/>
        <v>#DIV/0!</v>
      </c>
      <c r="N188" s="51" t="e">
        <f t="shared" si="34"/>
        <v>#DIV/0!</v>
      </c>
      <c r="O188" s="51" t="e">
        <f t="shared" si="32"/>
        <v>#DIV/0!</v>
      </c>
      <c r="P188" s="49">
        <f>SUM((D169+D170+D171+D172+D173+D174+D175+D176+D177+D178+D179+D180+D181+D182+D183+D184+D185+D186+D187+D188+H169+H170+H171+H172+H173+H174+H175+H176+H177+H178+H179+H180+H181+H182+H183+H184+H185+H186+H187+H188)/(C169+C170+C171+C172+C173+C174+C175+C176+C177+C178+C179+C180+C181+C182+C183+C184+C185+C186+C187+C188+G169+G170+G171+G172+G173+G174+G175+G176+G177+G178+G179+G180+G181+G182+G183+G184+G185+G186+G187+G188))</f>
        <v>10.236559139784946</v>
      </c>
      <c r="Q188" s="50">
        <f>SUM((L168+L169+L170+L171+L172+L173+L174+L175+L176+L177+L178+L179+L180+L181+L182+L183+L184+L185+L186+L187+L188)/(K168+K169+K170+K171+K172+K173+K174+K175+K176+K177+K178+K179+K180+K181+K182+K183+K184+K185+K186+K187+K188))</f>
        <v>10.362317087105859</v>
      </c>
    </row>
    <row r="189" spans="1:17" ht="18" x14ac:dyDescent="0.25">
      <c r="A189" s="28"/>
      <c r="B189" s="12"/>
      <c r="C189" s="13"/>
      <c r="D189" s="13"/>
      <c r="E189" s="13"/>
      <c r="F189" s="13"/>
      <c r="G189" s="13"/>
      <c r="H189" s="13"/>
      <c r="I189" s="13"/>
      <c r="J189" s="13"/>
      <c r="K189" s="11">
        <f t="shared" si="30"/>
        <v>0</v>
      </c>
      <c r="L189" s="11">
        <f t="shared" si="30"/>
        <v>0</v>
      </c>
      <c r="M189" s="51" t="e">
        <f t="shared" si="31"/>
        <v>#DIV/0!</v>
      </c>
      <c r="N189" s="51" t="e">
        <f t="shared" si="34"/>
        <v>#DIV/0!</v>
      </c>
      <c r="O189" s="51" t="e">
        <f t="shared" si="32"/>
        <v>#DIV/0!</v>
      </c>
      <c r="P189" s="49">
        <f>SUM((D169+D170+D171+D172+D173+D174+D175+D176+D177+D178+D179+D180+D181+D182+D183+D184+D185+D186+D187+D188+D189+H169+H170+H171+H172+H173+H174+H175+H176+H177+H178+H179+H180+H181+H182+H183+H184+H185+H186+H187+H188+H189)/(C169+C170+C171+C172+C173+C174+C175+C176+C177+C178+C179+C180+C181+C182+C183+C184+C185+C186+C187+C188+C189+G169+G170+G171+G172+G173+G174+G175+G176+G177+G178+G179+G180+G181+G182+G183+G184+G185+G186+G187+G188+G189))</f>
        <v>10.236559139784946</v>
      </c>
      <c r="Q189" s="50">
        <f>SUM((L168+L169+L170+L171+L172+L173+L174+L175+L176+L177+L178+L179+L180+L181+L182+L183+L184+L185+L186+L187+L188+L189)/(K168+K169+K170+K171+K172+K173+K174+K175+K176+K177+K178+K179+K180+K181+K182+K183+K184+K185+K186+K187+K188+K189))</f>
        <v>10.362317087105859</v>
      </c>
    </row>
    <row r="190" spans="1:17" ht="18" x14ac:dyDescent="0.25">
      <c r="A190" s="28"/>
      <c r="B190" s="12"/>
      <c r="C190" s="13"/>
      <c r="D190" s="13"/>
      <c r="E190" s="13"/>
      <c r="F190" s="13"/>
      <c r="G190" s="13"/>
      <c r="H190" s="13"/>
      <c r="I190" s="13"/>
      <c r="J190" s="13"/>
      <c r="K190" s="11">
        <f t="shared" si="30"/>
        <v>0</v>
      </c>
      <c r="L190" s="11">
        <f t="shared" si="30"/>
        <v>0</v>
      </c>
      <c r="M190" s="51" t="e">
        <f t="shared" si="31"/>
        <v>#DIV/0!</v>
      </c>
      <c r="N190" s="51" t="e">
        <f t="shared" si="34"/>
        <v>#DIV/0!</v>
      </c>
      <c r="O190" s="51" t="e">
        <f t="shared" si="32"/>
        <v>#DIV/0!</v>
      </c>
      <c r="P190" s="49">
        <f>SUM((D169+D170+D171+D172+D173+D174+D175+D176+D177+D178+D179+D180+D181+D182+D183+D184+D185+D186+D187+D188+D189+D190+H169+H170+H171+H172+H173+H174+H175+H176+H177+H178+H179+H180+H181+H182+H183+H184+H185+H186+H187+H188+H189+H190)/(C169+C170+C171+C172+C173+C174+C175+C176+C177+C178+C179+C180+C181+C182+C183+C184+C185+C186+C187+C188+C189+C190+G169+G170+G171+G172+G173+G174+G175+G176+G177+G178+G179+G180+G181+G182+G183+G184+G185+G186+G187+G188+G189+G190))</f>
        <v>10.236559139784946</v>
      </c>
      <c r="Q190" s="50">
        <f>SUM((L168+L169+L170+L171+L172+L173+L174+L175+L176+L177+L178+L179+L180+L181+L182+L183+L184+L185+L186+L187+L188+L189+L190)/(K168+K169+K170+K171+K172+K173+K174+K175+K176+K177+K178+K179+K180+K181+K182+K183+K184+K185+K186+K187+K188+K189+K190))</f>
        <v>10.362317087105859</v>
      </c>
    </row>
    <row r="191" spans="1:17" ht="18" x14ac:dyDescent="0.25">
      <c r="A191" s="28"/>
      <c r="B191" s="12"/>
      <c r="C191" s="13"/>
      <c r="D191" s="13"/>
      <c r="E191" s="13"/>
      <c r="F191" s="13"/>
      <c r="G191" s="13"/>
      <c r="H191" s="13"/>
      <c r="I191" s="13"/>
      <c r="J191" s="13"/>
      <c r="K191" s="11">
        <f t="shared" si="30"/>
        <v>0</v>
      </c>
      <c r="L191" s="11">
        <f t="shared" si="30"/>
        <v>0</v>
      </c>
      <c r="M191" s="51" t="e">
        <f t="shared" si="31"/>
        <v>#DIV/0!</v>
      </c>
      <c r="N191" s="51" t="e">
        <f t="shared" si="34"/>
        <v>#DIV/0!</v>
      </c>
      <c r="O191" s="51" t="e">
        <f t="shared" si="32"/>
        <v>#DIV/0!</v>
      </c>
      <c r="P191" s="49">
        <f>SUM((D169+D170+D171+D172+D173+D174+D175+D176+D177+D178+D179+D180+D181+D182+D183+D184+D185+D186+D187+D188+D189+D190+D191+H169+H170+H171+H172+H173+H174+H175+H176+H177+H178+H179+H180+H181+H182+H183+H184+H185+H186+H187+H188+H189+H190+H191)/(C169+C170+C171+C172+C173+C174+C175+C176+C177+C178+C179+C180+C181+C182+C183+C184+C185+C186+C187+C188+C189+C190+C191+G169+G170+G171+G172+G173+G174+G175+G176+G177+G178+G179+G180+G181+G182+G183+G184+G185+G186+G187+G188+G189+G190+G191))</f>
        <v>10.236559139784946</v>
      </c>
      <c r="Q191" s="50">
        <f>SUM((L168+L169+L170+L171+L172+L173+L174+L175+L176+L177+L178+L179+L180+L181+L182+L183+L184+L185+L186+L187+L188+L189+L190+L191)/(K168+K169+K170+K171+K172+K173+K174+K175+K176+K177+K178+K179+K180+K181+K182+K183+K184+K185+K186+K187+K188+K189+K190+K191))</f>
        <v>10.362317087105859</v>
      </c>
    </row>
    <row r="192" spans="1:17" ht="18" x14ac:dyDescent="0.25">
      <c r="A192" s="28"/>
      <c r="B192" s="12"/>
      <c r="C192" s="13"/>
      <c r="D192" s="13"/>
      <c r="E192" s="13"/>
      <c r="F192" s="13"/>
      <c r="G192" s="13"/>
      <c r="H192" s="13"/>
      <c r="I192" s="13"/>
      <c r="J192" s="13"/>
      <c r="K192" s="11">
        <f t="shared" si="30"/>
        <v>0</v>
      </c>
      <c r="L192" s="11">
        <f t="shared" si="30"/>
        <v>0</v>
      </c>
      <c r="M192" s="51" t="e">
        <f t="shared" si="31"/>
        <v>#DIV/0!</v>
      </c>
      <c r="N192" s="51" t="e">
        <f t="shared" si="34"/>
        <v>#DIV/0!</v>
      </c>
      <c r="O192" s="51" t="e">
        <f t="shared" si="32"/>
        <v>#DIV/0!</v>
      </c>
      <c r="P192" s="49">
        <f>SUM((D169+D170+D171+D172+D173+D174+D175+D176+D177+D178+D179+D180+D181+D182+D183+D184+D185+D186+D187+D188+D189+D190+D191+D192+H169+H170+H171+H172+H173+H174+H175+H176+H177+H178+H179+H180+H181+H182+H183+H184+H185+H186+H187+H188+H189+H190+H191+H192)/(C169+C170+C171+C172+C173+C174+C175+C176+C177+C178+C179+C180+C181+C182+C183+C184+C185+C186+C187+C188+C189+C190+C191+C192+G169+G170+G171+G172+G173+G174+G175+G176+G177+G178+G179+G180+G181+G182+G183+G184+G185+G186+G187+G188+G189+G190+G191+G192))</f>
        <v>10.236559139784946</v>
      </c>
      <c r="Q192" s="50">
        <f>SUM((L168+L169+L170+L171+L172+L173+L174+L175+L176+L177+L178+L179+L180+L181+L182+L183+L184+L185+L186+L187+L188+L189+L190+L191+L192)/(K168+K169+K170+K171+K172+K173+K174+K175+K176+K177+K178+K179+K180+K181+K182+K183+K184+K185+K186+K187+K188+K189+K190+K191+K192))</f>
        <v>10.362317087105859</v>
      </c>
    </row>
    <row r="193" spans="1:17" ht="18" x14ac:dyDescent="0.25">
      <c r="A193" s="28"/>
      <c r="B193" s="12"/>
      <c r="C193" s="13"/>
      <c r="D193" s="13"/>
      <c r="E193" s="13"/>
      <c r="F193" s="13"/>
      <c r="G193" s="13"/>
      <c r="H193" s="13"/>
      <c r="I193" s="13"/>
      <c r="J193" s="13"/>
      <c r="K193" s="11">
        <f t="shared" si="30"/>
        <v>0</v>
      </c>
      <c r="L193" s="11">
        <f t="shared" si="30"/>
        <v>0</v>
      </c>
      <c r="M193" s="51" t="e">
        <f t="shared" si="31"/>
        <v>#DIV/0!</v>
      </c>
      <c r="N193" s="51" t="e">
        <f t="shared" si="34"/>
        <v>#DIV/0!</v>
      </c>
      <c r="O193" s="51" t="e">
        <f t="shared" si="32"/>
        <v>#DIV/0!</v>
      </c>
      <c r="P193" s="49">
        <f>SUM((D169+D170+D171+D172+D173+D174+D175+D176+D177+D178+D179+D180+D181+D182+D183+D184+D185+D186+D187+D188+D189+D190+D191+D192+D193+H169+H170+H171+H172+H173+H174+H175+H176+H177+H178+H179+H180+H181+H182+H183+H184+H185+H186+H187+H188+H189+H190+H191+H192+H193)/(C169+C170+C171+C172+C173+C174+C175+C176+C177+C178+C179+C180+C181+C182+C183+C184+C185+C186+C187+C188+C189+C190+C191+C192+C193+G169+G170+G171+G172+G173+G174+G175+G176+G177+G178+G179+G180+G181+G182+G183+G184+G185+G186+G187+G188+G189+G190+G191+G192+G193))</f>
        <v>10.236559139784946</v>
      </c>
      <c r="Q193" s="50">
        <f>SUM((L168+L169+L170+L171+L172+L173+L174+L175+L176+L177+L178+L179+L180+L181+L182+L183+L184+L185+L186+L187+L188+L189+L190+L191+L192+L193)/(K168+K169+K170+K171+K172+K173+K174+K175+K176+K177+K178+K179+K180+K181+K182+K183+K184+K185+K186+K187+K188+K189+K190+K191+K192+K193))</f>
        <v>10.362317087105859</v>
      </c>
    </row>
    <row r="194" spans="1:17" ht="18" x14ac:dyDescent="0.25">
      <c r="A194" s="28"/>
      <c r="B194" s="15"/>
      <c r="C194" s="13"/>
      <c r="D194" s="13"/>
      <c r="E194" s="13"/>
      <c r="F194" s="13"/>
      <c r="G194" s="13"/>
      <c r="H194" s="13"/>
      <c r="I194" s="13"/>
      <c r="J194" s="13"/>
      <c r="K194" s="11">
        <f t="shared" si="30"/>
        <v>0</v>
      </c>
      <c r="L194" s="11">
        <f t="shared" si="30"/>
        <v>0</v>
      </c>
      <c r="M194" s="51" t="e">
        <f t="shared" si="31"/>
        <v>#DIV/0!</v>
      </c>
      <c r="N194" s="51" t="e">
        <f t="shared" si="34"/>
        <v>#DIV/0!</v>
      </c>
      <c r="O194" s="51" t="e">
        <f t="shared" si="32"/>
        <v>#DIV/0!</v>
      </c>
      <c r="P194" s="49">
        <f>SUM((D169+D170+D171+D172+D173+D174+D175+D176+D177+D178+D179+D180+D181+D182+D183+D184+D185+D186+D187+D188+D189+D190+D191+D192+D193+D194+H169+H170+H171+H172+H173+H174+H175+H176+H177+H178+H179+H180+H181+H182+H183+H184+H185+H186+H187+H188+H189+H190+H191+H192+H193+H194)/(C169+C170+C171+C172+C173+C174+C175+C176+C177+C178+C179+C180+C181+C182+C183+C184+C185+C186+C187+C188+C189+C190+C191+C192+C193+C194+G169+G170+G171+G172+G173+G174+G175+G176+G177+G178+G179+G180+G181+G182+G183+G184+G185+G186+G187+G188+G189+G190+G191+G192+G193+G194))</f>
        <v>10.236559139784946</v>
      </c>
      <c r="Q194" s="50">
        <f>SUM((L168+L169+L170+L171+L172+L173+L174+L175+L176+L177+L178+L179+L180+L181+L182+L183+L184+L185+L186+L187+L188+L189+L190+L191+L192+L193+L194)/(K168+K169+K170+K171+K172+K173+K174+K175+K176+K177+K178+K179+K180+K181+K182+K183+K184+K185+K186+K187+K188+K189+K190+K191+K192+K193+K194))</f>
        <v>10.362317087105859</v>
      </c>
    </row>
    <row r="195" spans="1:17" ht="18" x14ac:dyDescent="0.25">
      <c r="A195" s="28"/>
      <c r="B195" s="15"/>
      <c r="C195" s="13"/>
      <c r="D195" s="13"/>
      <c r="E195" s="13"/>
      <c r="F195" s="13"/>
      <c r="G195" s="13"/>
      <c r="H195" s="13"/>
      <c r="I195" s="13"/>
      <c r="J195" s="13"/>
      <c r="K195" s="11">
        <f t="shared" si="30"/>
        <v>0</v>
      </c>
      <c r="L195" s="11">
        <f t="shared" si="30"/>
        <v>0</v>
      </c>
      <c r="M195" s="51" t="e">
        <f t="shared" si="31"/>
        <v>#DIV/0!</v>
      </c>
      <c r="N195" s="51" t="e">
        <f t="shared" si="34"/>
        <v>#DIV/0!</v>
      </c>
      <c r="O195" s="51" t="e">
        <f t="shared" si="32"/>
        <v>#DIV/0!</v>
      </c>
      <c r="P195" s="49">
        <f>SUM((D169+D170+D171+D172+D173+D174+D175+D176+D177+D178+D179+D180+D181+D182+D183+D184+D185+D186+D187+D188+D189+D190+D191+D192+D193+D194+D195+H169+H170+H171+H172+H173+H174+H175+H176+H177+H178+H179+H180+H181+H182+H183+H184+H185+H186+H187+H188+H189+H190+H191+H192+H193+H194+H195)/(C169+C170+C171+C172+C173+C174+C175+C176+C177+C178+C179+C180+C181+C182+C183+C184+C185+C186+C187+C188+C189+C190+C191+C192+C193+C194+C195+G169+G170+G171+G172+G173+G174+G175+G176+G177+G178+G179+G180+G181+G182+G183+G184+G185+G186+G187+G188+G189+G190+G191+G192+G193+G194+G195))</f>
        <v>10.236559139784946</v>
      </c>
      <c r="Q195" s="50">
        <f>SUM((L168+L169+L170+L171+L172+L173+L174+L175+L176+L177+L178+L179+L180+L181+L182+L183+L184+L185+L186+L187+L188+L189+L190+L191+L192+L193+L194+L195)/(K168+K169+K170+K171+K172+K173+K174+K175+K176+K177+K178+K179+K180+K181+K182+K183+K184+K185+K186+K187+K188+K189+K190+K191+K192+K193+K194+K195))</f>
        <v>10.362317087105859</v>
      </c>
    </row>
    <row r="196" spans="1:17" ht="18" x14ac:dyDescent="0.25">
      <c r="A196" s="5"/>
      <c r="B196" s="8"/>
      <c r="C196" s="14"/>
      <c r="D196" s="14"/>
      <c r="E196" s="14"/>
      <c r="F196" s="14"/>
      <c r="G196" s="14"/>
      <c r="H196" s="14"/>
      <c r="I196" s="14"/>
      <c r="J196" s="14"/>
      <c r="K196" s="8"/>
      <c r="L196" s="8"/>
      <c r="M196" s="46"/>
      <c r="N196" s="46"/>
      <c r="O196" s="46"/>
      <c r="P196" s="46"/>
      <c r="Q196" s="48"/>
    </row>
    <row r="197" spans="1:17" ht="18.75" thickBot="1" x14ac:dyDescent="0.3">
      <c r="A197" s="5"/>
      <c r="B197" s="8"/>
      <c r="C197" s="14"/>
      <c r="D197" s="14"/>
      <c r="E197" s="14"/>
      <c r="F197" s="14"/>
      <c r="G197" s="14"/>
      <c r="H197" s="14"/>
      <c r="I197" s="14"/>
      <c r="J197" s="14"/>
      <c r="K197" s="8"/>
      <c r="L197" s="8"/>
      <c r="M197" s="46"/>
      <c r="N197" s="46"/>
      <c r="O197" s="46"/>
      <c r="P197" s="46"/>
      <c r="Q197" s="48"/>
    </row>
    <row r="198" spans="1:17" ht="19.5" thickTop="1" thickBot="1" x14ac:dyDescent="0.3">
      <c r="A198" s="17" t="s">
        <v>18</v>
      </c>
      <c r="B198" s="19"/>
      <c r="C198" s="70">
        <f>Q195</f>
        <v>10.362317087105859</v>
      </c>
      <c r="D198" s="20"/>
      <c r="E198" s="20">
        <f>COUNTA(E169:E195)</f>
        <v>0</v>
      </c>
      <c r="F198" s="20">
        <f t="shared" ref="F198:J198" si="35">COUNTA(F169:F195)</f>
        <v>1</v>
      </c>
      <c r="G198" s="20"/>
      <c r="H198" s="20"/>
      <c r="I198" s="20">
        <f t="shared" si="35"/>
        <v>0</v>
      </c>
      <c r="J198" s="20">
        <f t="shared" si="35"/>
        <v>1</v>
      </c>
      <c r="K198" s="68">
        <f>SUM(K168:K195)</f>
        <v>140.21960414703111</v>
      </c>
      <c r="L198" s="68">
        <f>SUM(L168:L195)</f>
        <v>1453</v>
      </c>
      <c r="M198" s="52"/>
      <c r="N198" s="52"/>
      <c r="O198" s="53"/>
      <c r="P198" s="53"/>
      <c r="Q198" s="48"/>
    </row>
    <row r="199" spans="1:17" ht="18" x14ac:dyDescent="0.25">
      <c r="A199" s="5"/>
      <c r="B199" s="28"/>
      <c r="C199" s="16"/>
      <c r="D199" s="16"/>
      <c r="E199" s="16"/>
      <c r="F199" s="16"/>
      <c r="G199" s="16"/>
      <c r="H199" s="16"/>
      <c r="I199" s="16"/>
      <c r="J199" s="16"/>
      <c r="K199" s="5"/>
      <c r="L199" s="5"/>
      <c r="M199" s="48"/>
      <c r="N199" s="48"/>
      <c r="O199" s="48"/>
      <c r="P199" s="48"/>
      <c r="Q199" s="48"/>
    </row>
    <row r="200" spans="1:17" ht="18" x14ac:dyDescent="0.25">
      <c r="A200" s="28"/>
      <c r="B200" s="28"/>
      <c r="C200" s="16"/>
      <c r="D200" s="16"/>
      <c r="E200" s="16"/>
      <c r="F200" s="16"/>
      <c r="G200" s="16"/>
      <c r="H200" s="16"/>
      <c r="I200" s="16"/>
      <c r="J200" s="16"/>
      <c r="K200" s="5"/>
      <c r="L200" s="5"/>
      <c r="M200" s="48"/>
      <c r="N200" s="48"/>
      <c r="O200" s="48"/>
      <c r="P200" s="48"/>
      <c r="Q200" s="48"/>
    </row>
    <row r="201" spans="1:17" ht="18" x14ac:dyDescent="0.25">
      <c r="A201" s="28"/>
      <c r="B201" s="9" t="s">
        <v>16</v>
      </c>
      <c r="C201" s="55">
        <f>SUM(D201/8)</f>
        <v>62.625</v>
      </c>
      <c r="D201" s="10">
        <v>501</v>
      </c>
      <c r="E201" s="10"/>
      <c r="F201" s="10"/>
      <c r="G201" s="10"/>
      <c r="H201" s="10"/>
      <c r="I201" s="10"/>
      <c r="J201" s="10"/>
      <c r="K201" s="56">
        <f>C201</f>
        <v>62.625</v>
      </c>
      <c r="L201" s="11">
        <v>501</v>
      </c>
      <c r="M201" s="49">
        <f>SUM(D201/C201)</f>
        <v>8</v>
      </c>
      <c r="N201" s="46" t="e">
        <f>SUM(H201/G201)</f>
        <v>#DIV/0!</v>
      </c>
      <c r="O201" s="49">
        <f>SUM(L201/K201)</f>
        <v>8</v>
      </c>
      <c r="P201" s="49">
        <f>SUM((D201+H201)/(C201+G201))</f>
        <v>8</v>
      </c>
      <c r="Q201" s="50">
        <f>SUM(L201/K201)</f>
        <v>8</v>
      </c>
    </row>
    <row r="202" spans="1:17" ht="18" x14ac:dyDescent="0.25">
      <c r="A202" s="28"/>
      <c r="B202" s="12">
        <v>46282</v>
      </c>
      <c r="C202" s="13"/>
      <c r="D202" s="13"/>
      <c r="E202" s="13"/>
      <c r="F202" s="13"/>
      <c r="G202" s="13"/>
      <c r="H202" s="13"/>
      <c r="I202" s="13"/>
      <c r="J202" s="13"/>
      <c r="K202" s="11">
        <f>SUM(C202+G202)</f>
        <v>0</v>
      </c>
      <c r="L202" s="11">
        <f>SUM(D202+H202)</f>
        <v>0</v>
      </c>
      <c r="M202" s="51" t="e">
        <f>SUM(D202/C202)</f>
        <v>#DIV/0!</v>
      </c>
      <c r="N202" s="51" t="e">
        <f>SUM(H202/G202)</f>
        <v>#DIV/0!</v>
      </c>
      <c r="O202" s="51" t="e">
        <f>SUM(L202/K202)</f>
        <v>#DIV/0!</v>
      </c>
      <c r="P202" s="49" t="e">
        <f>SUM((D202+H202)/(C202+G202))</f>
        <v>#DIV/0!</v>
      </c>
      <c r="Q202" s="50">
        <f>SUM((L201+L202)/(K201+K202))</f>
        <v>8</v>
      </c>
    </row>
    <row r="203" spans="1:17" ht="18" x14ac:dyDescent="0.25">
      <c r="A203" s="28"/>
      <c r="B203" s="12">
        <f>SUM(B202+7)</f>
        <v>46289</v>
      </c>
      <c r="C203" s="13"/>
      <c r="D203" s="13"/>
      <c r="E203" s="13"/>
      <c r="F203" s="13"/>
      <c r="G203" s="13"/>
      <c r="H203" s="13"/>
      <c r="I203" s="13"/>
      <c r="J203" s="13"/>
      <c r="K203" s="11">
        <f t="shared" ref="K203:L228" si="36">SUM(C203+G203)</f>
        <v>0</v>
      </c>
      <c r="L203" s="11">
        <f t="shared" si="36"/>
        <v>0</v>
      </c>
      <c r="M203" s="51" t="e">
        <f t="shared" ref="M203:M228" si="37">SUM(D203/C203)</f>
        <v>#DIV/0!</v>
      </c>
      <c r="N203" s="51" t="e">
        <f>SUM(H203/G203)</f>
        <v>#DIV/0!</v>
      </c>
      <c r="O203" s="51" t="e">
        <f t="shared" ref="O203:O228" si="38">SUM(L203/K203)</f>
        <v>#DIV/0!</v>
      </c>
      <c r="P203" s="49" t="e">
        <f>SUM((D202+D203+H202+H203)/(C202+C203+G202+G203))</f>
        <v>#DIV/0!</v>
      </c>
      <c r="Q203" s="50">
        <f>SUM((L201+L202+L203)/(K201+K202+K203))</f>
        <v>8</v>
      </c>
    </row>
    <row r="204" spans="1:17" ht="18" x14ac:dyDescent="0.25">
      <c r="A204" s="28"/>
      <c r="B204" s="12">
        <f t="shared" ref="B204:B219" si="39">SUM(B203+7)</f>
        <v>46296</v>
      </c>
      <c r="C204" s="13"/>
      <c r="D204" s="13"/>
      <c r="E204" s="13"/>
      <c r="F204" s="13"/>
      <c r="G204" s="13"/>
      <c r="H204" s="13"/>
      <c r="I204" s="13"/>
      <c r="J204" s="13"/>
      <c r="K204" s="11">
        <f t="shared" si="36"/>
        <v>0</v>
      </c>
      <c r="L204" s="11">
        <f t="shared" si="36"/>
        <v>0</v>
      </c>
      <c r="M204" s="51" t="e">
        <f t="shared" si="37"/>
        <v>#DIV/0!</v>
      </c>
      <c r="N204" s="51" t="e">
        <f t="shared" ref="N204:N228" si="40">SUM(H204/G204)</f>
        <v>#DIV/0!</v>
      </c>
      <c r="O204" s="51" t="e">
        <f t="shared" si="38"/>
        <v>#DIV/0!</v>
      </c>
      <c r="P204" s="49" t="e">
        <f>SUM((D202+D203+D204+H202+H203+H204)/(C202+C203+C204+G202+G203+G204))</f>
        <v>#DIV/0!</v>
      </c>
      <c r="Q204" s="50">
        <f>SUM((L201+L202+L203+L204)/(K201+K202+K203+K204))</f>
        <v>8</v>
      </c>
    </row>
    <row r="205" spans="1:17" ht="18" x14ac:dyDescent="0.25">
      <c r="A205" s="28"/>
      <c r="B205" s="12">
        <f t="shared" si="39"/>
        <v>46303</v>
      </c>
      <c r="C205" s="13"/>
      <c r="D205" s="13"/>
      <c r="E205" s="13"/>
      <c r="F205" s="13"/>
      <c r="G205" s="13"/>
      <c r="H205" s="13"/>
      <c r="I205" s="13"/>
      <c r="J205" s="13"/>
      <c r="K205" s="11">
        <f t="shared" si="36"/>
        <v>0</v>
      </c>
      <c r="L205" s="11">
        <f t="shared" si="36"/>
        <v>0</v>
      </c>
      <c r="M205" s="51" t="e">
        <f t="shared" si="37"/>
        <v>#DIV/0!</v>
      </c>
      <c r="N205" s="51" t="e">
        <f t="shared" si="40"/>
        <v>#DIV/0!</v>
      </c>
      <c r="O205" s="51" t="e">
        <f t="shared" si="38"/>
        <v>#DIV/0!</v>
      </c>
      <c r="P205" s="49" t="e">
        <f>SUM((D202+D203+D204+D205+H202+H203+H204+H205)/(C202+C203+C204+C205+G202+G203+G204+G205))</f>
        <v>#DIV/0!</v>
      </c>
      <c r="Q205" s="50">
        <f>SUM((L201+L202+L203+L204+L205)/(K201+K202+K203+K204+K205))</f>
        <v>8</v>
      </c>
    </row>
    <row r="206" spans="1:17" ht="18" x14ac:dyDescent="0.25">
      <c r="A206" s="28"/>
      <c r="B206" s="12">
        <f t="shared" si="39"/>
        <v>46310</v>
      </c>
      <c r="C206" s="13"/>
      <c r="D206" s="13"/>
      <c r="E206" s="13"/>
      <c r="F206" s="13"/>
      <c r="G206" s="13"/>
      <c r="H206" s="13"/>
      <c r="I206" s="13"/>
      <c r="J206" s="13"/>
      <c r="K206" s="11">
        <f t="shared" si="36"/>
        <v>0</v>
      </c>
      <c r="L206" s="11">
        <f t="shared" si="36"/>
        <v>0</v>
      </c>
      <c r="M206" s="51" t="e">
        <f t="shared" si="37"/>
        <v>#DIV/0!</v>
      </c>
      <c r="N206" s="51" t="e">
        <f t="shared" si="40"/>
        <v>#DIV/0!</v>
      </c>
      <c r="O206" s="51" t="e">
        <f t="shared" si="38"/>
        <v>#DIV/0!</v>
      </c>
      <c r="P206" s="49" t="e">
        <f>SUM((D202+D203+D204+D205+D206+H202+H203+H204+H205+H206)/(C202+C203+C204+C205+C206+G202+G203+G204+G205+G206))</f>
        <v>#DIV/0!</v>
      </c>
      <c r="Q206" s="50">
        <f>SUM((L201+L202+L203+L204+L205+L206)/(K201+K202+K203+K204+K205+K206))</f>
        <v>8</v>
      </c>
    </row>
    <row r="207" spans="1:17" ht="18" x14ac:dyDescent="0.25">
      <c r="A207" s="28"/>
      <c r="B207" s="12">
        <f t="shared" si="39"/>
        <v>46317</v>
      </c>
      <c r="C207" s="13"/>
      <c r="D207" s="13"/>
      <c r="E207" s="13"/>
      <c r="F207" s="13"/>
      <c r="G207" s="13"/>
      <c r="H207" s="13"/>
      <c r="I207" s="13"/>
      <c r="J207" s="13"/>
      <c r="K207" s="11">
        <f t="shared" si="36"/>
        <v>0</v>
      </c>
      <c r="L207" s="11">
        <f t="shared" si="36"/>
        <v>0</v>
      </c>
      <c r="M207" s="51" t="e">
        <f t="shared" si="37"/>
        <v>#DIV/0!</v>
      </c>
      <c r="N207" s="51" t="e">
        <f t="shared" si="40"/>
        <v>#DIV/0!</v>
      </c>
      <c r="O207" s="51" t="e">
        <f t="shared" si="38"/>
        <v>#DIV/0!</v>
      </c>
      <c r="P207" s="49" t="e">
        <f>SUM((D202+D203+D204+D205+D206+D207+H202+H203+H204+H205+H206+H207)/(C202+C203+C204+C205+C206+C207+G202+G203+G204+G205+G206+G207))</f>
        <v>#DIV/0!</v>
      </c>
      <c r="Q207" s="50">
        <f>SUM((L201+L202+L203+L204+L205+L206+L207)/(K201+K202+K203+K204+K205+K206+K207))</f>
        <v>8</v>
      </c>
    </row>
    <row r="208" spans="1:17" ht="18" x14ac:dyDescent="0.25">
      <c r="A208" s="28"/>
      <c r="B208" s="12">
        <f t="shared" si="39"/>
        <v>46324</v>
      </c>
      <c r="C208" s="13"/>
      <c r="D208" s="13"/>
      <c r="E208" s="13"/>
      <c r="F208" s="13"/>
      <c r="G208" s="13"/>
      <c r="H208" s="13"/>
      <c r="I208" s="13"/>
      <c r="J208" s="13"/>
      <c r="K208" s="11">
        <f t="shared" si="36"/>
        <v>0</v>
      </c>
      <c r="L208" s="11">
        <f t="shared" si="36"/>
        <v>0</v>
      </c>
      <c r="M208" s="51" t="e">
        <f t="shared" si="37"/>
        <v>#DIV/0!</v>
      </c>
      <c r="N208" s="51" t="e">
        <f t="shared" si="40"/>
        <v>#DIV/0!</v>
      </c>
      <c r="O208" s="51" t="e">
        <f t="shared" si="38"/>
        <v>#DIV/0!</v>
      </c>
      <c r="P208" s="49" t="e">
        <f>SUM((D202+D203+D204+D205+D206+D207+D208+H202+H203+H204+H205+H206+H207+H208)/(C202+C203+C204+C205+C206+C207+C208+G202+G203+G204+G205+G206+G207+G208))</f>
        <v>#DIV/0!</v>
      </c>
      <c r="Q208" s="50">
        <f>SUM((L201+L202+L203+L204+L205+L206+L207+L208)/(K201+K202+K203+K204+K205+K206+K207+K208))</f>
        <v>8</v>
      </c>
    </row>
    <row r="209" spans="1:17" ht="18" x14ac:dyDescent="0.25">
      <c r="A209" s="28"/>
      <c r="B209" s="12">
        <f t="shared" si="39"/>
        <v>46331</v>
      </c>
      <c r="C209" s="13"/>
      <c r="D209" s="13"/>
      <c r="E209" s="13"/>
      <c r="F209" s="13"/>
      <c r="G209" s="13"/>
      <c r="H209" s="13"/>
      <c r="I209" s="13"/>
      <c r="J209" s="13"/>
      <c r="K209" s="11">
        <f t="shared" si="36"/>
        <v>0</v>
      </c>
      <c r="L209" s="11">
        <f t="shared" si="36"/>
        <v>0</v>
      </c>
      <c r="M209" s="51" t="e">
        <f t="shared" si="37"/>
        <v>#DIV/0!</v>
      </c>
      <c r="N209" s="51" t="e">
        <f t="shared" si="40"/>
        <v>#DIV/0!</v>
      </c>
      <c r="O209" s="51" t="e">
        <f t="shared" si="38"/>
        <v>#DIV/0!</v>
      </c>
      <c r="P209" s="49" t="e">
        <f>SUM((D202+D203+D204+D205+D206+D207+D208+D209+H202+H203+H204+H205+H206+H207+H208+H209)/(C202+C203+C204+C205+C206+C207+C208+C209+G202+G203+G204+G205+G206+G207+G208+G209))</f>
        <v>#DIV/0!</v>
      </c>
      <c r="Q209" s="50">
        <f>SUM((L201+L202+L203+L204+L205+L206+L207+L208+L209)/(K201+K202+K203+K204+K205+K206+K207+K208+K209))</f>
        <v>8</v>
      </c>
    </row>
    <row r="210" spans="1:17" ht="18" x14ac:dyDescent="0.25">
      <c r="A210" s="28"/>
      <c r="B210" s="12">
        <f t="shared" si="39"/>
        <v>46338</v>
      </c>
      <c r="C210" s="13"/>
      <c r="D210" s="13"/>
      <c r="E210" s="13"/>
      <c r="F210" s="13"/>
      <c r="G210" s="13"/>
      <c r="H210" s="13"/>
      <c r="I210" s="13"/>
      <c r="J210" s="13"/>
      <c r="K210" s="11">
        <f t="shared" si="36"/>
        <v>0</v>
      </c>
      <c r="L210" s="11">
        <f t="shared" si="36"/>
        <v>0</v>
      </c>
      <c r="M210" s="51" t="e">
        <f t="shared" si="37"/>
        <v>#DIV/0!</v>
      </c>
      <c r="N210" s="51" t="e">
        <f t="shared" si="40"/>
        <v>#DIV/0!</v>
      </c>
      <c r="O210" s="51" t="e">
        <f t="shared" si="38"/>
        <v>#DIV/0!</v>
      </c>
      <c r="P210" s="49" t="e">
        <f>SUM((D202+D203+D204+D205+D206+D207+D208+D209+D210+H202+H203+H204+H205+H206+H207+H208+H209+H210)/(C202+C203+C204+C205+C206+C207+C208+C209+C210+G202+G203+G204+G205+G206+G207+G208+G209+G210))</f>
        <v>#DIV/0!</v>
      </c>
      <c r="Q210" s="50">
        <f>SUM((L201+L202+L203+L204+L205+L206+L207+L208+L209+L210)/(K201+K202+K203+K204+K205+K206+K207+K208+K209+K210))</f>
        <v>8</v>
      </c>
    </row>
    <row r="211" spans="1:17" ht="18" x14ac:dyDescent="0.25">
      <c r="A211" s="28"/>
      <c r="B211" s="12">
        <f t="shared" si="39"/>
        <v>46345</v>
      </c>
      <c r="C211" s="13"/>
      <c r="D211" s="13"/>
      <c r="E211" s="13"/>
      <c r="F211" s="13"/>
      <c r="G211" s="13"/>
      <c r="H211" s="13"/>
      <c r="I211" s="13"/>
      <c r="J211" s="13"/>
      <c r="K211" s="11">
        <f t="shared" si="36"/>
        <v>0</v>
      </c>
      <c r="L211" s="11">
        <f t="shared" si="36"/>
        <v>0</v>
      </c>
      <c r="M211" s="51" t="e">
        <f t="shared" si="37"/>
        <v>#DIV/0!</v>
      </c>
      <c r="N211" s="51" t="e">
        <f t="shared" si="40"/>
        <v>#DIV/0!</v>
      </c>
      <c r="O211" s="51" t="e">
        <f t="shared" si="38"/>
        <v>#DIV/0!</v>
      </c>
      <c r="P211" s="49" t="e">
        <f>SUM((D202+D203+D204+D205+D206+D207+D208+D209+D210+D211+H202+H203+H204+H205+H206+H207+H208+H209+H210+H211)/(C202+C203+C204+C205+C206+C207+C208+C209+C210+C211+G202+G203+G204+G205+G206+G207+G208+G209+G210+G211))</f>
        <v>#DIV/0!</v>
      </c>
      <c r="Q211" s="50">
        <f>SUM((L201+L202+L203+L204+L205+L206+L207+L208+L209+L210+L211)/(K201+K202+K203+K204+K205+K206+K207+K208+K209+K210+K211))</f>
        <v>8</v>
      </c>
    </row>
    <row r="212" spans="1:17" ht="18" x14ac:dyDescent="0.25">
      <c r="A212" s="28"/>
      <c r="B212" s="12">
        <f t="shared" si="39"/>
        <v>46352</v>
      </c>
      <c r="C212" s="13"/>
      <c r="D212" s="13"/>
      <c r="E212" s="13"/>
      <c r="F212" s="13"/>
      <c r="G212" s="13"/>
      <c r="H212" s="13"/>
      <c r="I212" s="13"/>
      <c r="J212" s="13"/>
      <c r="K212" s="11">
        <f t="shared" si="36"/>
        <v>0</v>
      </c>
      <c r="L212" s="11">
        <f t="shared" si="36"/>
        <v>0</v>
      </c>
      <c r="M212" s="51" t="e">
        <f t="shared" si="37"/>
        <v>#DIV/0!</v>
      </c>
      <c r="N212" s="51" t="e">
        <f t="shared" si="40"/>
        <v>#DIV/0!</v>
      </c>
      <c r="O212" s="51" t="e">
        <f t="shared" si="38"/>
        <v>#DIV/0!</v>
      </c>
      <c r="P212" s="49" t="e">
        <f>SUM((D202+D203+D204+D205+D206+D207+D208+D209+D210+D211+D212+H202+H203+H204+H205+H206+H207+H208+H209+H210+H211+H212)/(C202+C203+C204+C205+C206+C207+C208+C209+C210+C211+C212+G202+G203+G204+G205+G206+G207+G208+G209+G210+G211+G212))</f>
        <v>#DIV/0!</v>
      </c>
      <c r="Q212" s="50">
        <f>SUM((L201+L202+L203+L204+L205+L206+L207+L208+L209+L210+L211+L212)/(K201+K202+K203+K204+K205+K206+K207+K208+K209+K210+K211+K212))</f>
        <v>8</v>
      </c>
    </row>
    <row r="213" spans="1:17" ht="18" x14ac:dyDescent="0.25">
      <c r="A213" s="28"/>
      <c r="B213" s="12">
        <f t="shared" si="39"/>
        <v>46359</v>
      </c>
      <c r="C213" s="13"/>
      <c r="D213" s="13"/>
      <c r="E213" s="13"/>
      <c r="F213" s="13"/>
      <c r="G213" s="13"/>
      <c r="H213" s="13"/>
      <c r="I213" s="13"/>
      <c r="J213" s="13"/>
      <c r="K213" s="11">
        <f t="shared" si="36"/>
        <v>0</v>
      </c>
      <c r="L213" s="11">
        <f t="shared" si="36"/>
        <v>0</v>
      </c>
      <c r="M213" s="51" t="e">
        <f t="shared" si="37"/>
        <v>#DIV/0!</v>
      </c>
      <c r="N213" s="51" t="e">
        <f t="shared" si="40"/>
        <v>#DIV/0!</v>
      </c>
      <c r="O213" s="51" t="e">
        <f t="shared" si="38"/>
        <v>#DIV/0!</v>
      </c>
      <c r="P213" s="49" t="e">
        <f>SUM((D202+D203+D204+D205+D206+D207+D208+D209+D210+D211+D212+D213+H202+H203+H204+H205+H206+H207+H208+H209+H210+H211+H212+H213)/(C202+C203+C204+C205+C206+C207+C208+C209+C210+C211+C212+C213+G202+G203+G204+G205+G206+G207+G208+G209+G210+G211+G212+G213))</f>
        <v>#DIV/0!</v>
      </c>
      <c r="Q213" s="50">
        <f>SUM((L201+L202+L203+L204+L205+L206+L207+L208+L209+L210+L211+L212+L213)/(K201+K202+K203+K204+K205+K206+K207+K208+K209+K210+K211+K212+K213))</f>
        <v>8</v>
      </c>
    </row>
    <row r="214" spans="1:17" ht="18" x14ac:dyDescent="0.25">
      <c r="A214" s="28"/>
      <c r="B214" s="12">
        <f t="shared" si="39"/>
        <v>46366</v>
      </c>
      <c r="C214" s="13"/>
      <c r="D214" s="13"/>
      <c r="E214" s="13"/>
      <c r="F214" s="13"/>
      <c r="G214" s="13"/>
      <c r="H214" s="13"/>
      <c r="I214" s="13"/>
      <c r="J214" s="13"/>
      <c r="K214" s="11">
        <f t="shared" si="36"/>
        <v>0</v>
      </c>
      <c r="L214" s="11">
        <f t="shared" si="36"/>
        <v>0</v>
      </c>
      <c r="M214" s="51" t="e">
        <f t="shared" si="37"/>
        <v>#DIV/0!</v>
      </c>
      <c r="N214" s="51" t="e">
        <f t="shared" si="40"/>
        <v>#DIV/0!</v>
      </c>
      <c r="O214" s="51" t="e">
        <f t="shared" si="38"/>
        <v>#DIV/0!</v>
      </c>
      <c r="P214" s="49" t="e">
        <f>SUM((D202+D203+D204+D205+D206+D207+D208+D209+D210+D211+D212+D213+D214+H202+H203+H204+H205+H206+H207+H208+H209+H210+H211+H212+H213+H214)/(C202+C203+C204+C205+C206+C207+C208+C209+C210+C211+C212+C213+C214+G202+G203+G204+G205+G206+G207+G208+G209+G210+G211+G212+G213+G214))</f>
        <v>#DIV/0!</v>
      </c>
      <c r="Q214" s="50">
        <f>SUM((L201+L202+L203+L204+L205+L206+L207+L208+L209+L210+L211+L212+L213+L214)/(K201+K202+K203+K204+K205+K206+K207+K208+K209+K210+K211+K212+K213+K214))</f>
        <v>8</v>
      </c>
    </row>
    <row r="215" spans="1:17" ht="18" x14ac:dyDescent="0.25">
      <c r="A215" s="28"/>
      <c r="B215" s="12">
        <f t="shared" si="39"/>
        <v>46373</v>
      </c>
      <c r="C215" s="13"/>
      <c r="D215" s="13"/>
      <c r="E215" s="13"/>
      <c r="F215" s="13"/>
      <c r="G215" s="13"/>
      <c r="H215" s="13"/>
      <c r="I215" s="13"/>
      <c r="J215" s="13"/>
      <c r="K215" s="11">
        <f t="shared" si="36"/>
        <v>0</v>
      </c>
      <c r="L215" s="11">
        <f t="shared" si="36"/>
        <v>0</v>
      </c>
      <c r="M215" s="51" t="e">
        <f t="shared" si="37"/>
        <v>#DIV/0!</v>
      </c>
      <c r="N215" s="51" t="e">
        <f t="shared" si="40"/>
        <v>#DIV/0!</v>
      </c>
      <c r="O215" s="51" t="e">
        <f t="shared" si="38"/>
        <v>#DIV/0!</v>
      </c>
      <c r="P215" s="49" t="e">
        <f>SUM((D202+D203+D204+D205+D206+D207+D208+D209+D210+D211+D212+D213+D214+D215+H202+H203+H204+H205+H206+H207+H208+H209+H210+H211+H212+H213+H214+H215)/(C202+C203+C204+C205+C206+C207+C208+C209+C210+C211+C212+C213+C214+C215+G202+G203+G204+G205+G206+G207+G208+G209+G210+G211+G212+G213+G214+G215))</f>
        <v>#DIV/0!</v>
      </c>
      <c r="Q215" s="50">
        <f>SUM((L201+L202+L203+L204+L205+L206+L207+L208+L209+L210+L211+L212+L213+L214+L215)/(K201+K202+K203+K204+K205+K206+K207+K208+K209+K210+K211+K212+K213+K214+K215))</f>
        <v>8</v>
      </c>
    </row>
    <row r="216" spans="1:17" ht="18" x14ac:dyDescent="0.25">
      <c r="A216" s="28"/>
      <c r="B216" s="12">
        <f t="shared" si="39"/>
        <v>46380</v>
      </c>
      <c r="C216" s="13"/>
      <c r="D216" s="13"/>
      <c r="E216" s="13"/>
      <c r="F216" s="13"/>
      <c r="G216" s="13"/>
      <c r="H216" s="13"/>
      <c r="I216" s="13"/>
      <c r="J216" s="13"/>
      <c r="K216" s="11">
        <f t="shared" si="36"/>
        <v>0</v>
      </c>
      <c r="L216" s="11">
        <f t="shared" si="36"/>
        <v>0</v>
      </c>
      <c r="M216" s="51" t="e">
        <f t="shared" si="37"/>
        <v>#DIV/0!</v>
      </c>
      <c r="N216" s="51" t="e">
        <f t="shared" si="40"/>
        <v>#DIV/0!</v>
      </c>
      <c r="O216" s="51" t="e">
        <f t="shared" si="38"/>
        <v>#DIV/0!</v>
      </c>
      <c r="P216" s="49" t="e">
        <f>SUM((D202+D203+D204+D205+D206+D207+D208+D209+D210+D211+D212+D213+D214+D215+D216+H202+H203+H204+H205+H206+H207+H208+H209+H210+H211+H212+H213+H214+H215+H216)/(C202+C203+C204+C205+C206+C207+C208+C209+C210+C211+C212+C213+C214+C215+C216+G202+G203+G204+G205+G206+G207+G208+G209+G210+G211+G212+G213+G214+G215+G216))</f>
        <v>#DIV/0!</v>
      </c>
      <c r="Q216" s="50">
        <f>SUM((L201+L202+L203+L204+L205+L206+L207+L208+L209+L210+L211+L212+L213+L214+L215+L216)/(K201+K202+K203+K204+K205+K206+K207+K208+K209+K210+K211+K212+K213+K214+K215+K216))</f>
        <v>8</v>
      </c>
    </row>
    <row r="217" spans="1:17" ht="18" x14ac:dyDescent="0.25">
      <c r="A217" s="28"/>
      <c r="B217" s="12">
        <f t="shared" si="39"/>
        <v>46387</v>
      </c>
      <c r="C217" s="13"/>
      <c r="D217" s="13"/>
      <c r="E217" s="13"/>
      <c r="F217" s="13"/>
      <c r="G217" s="13"/>
      <c r="H217" s="13"/>
      <c r="I217" s="13"/>
      <c r="J217" s="13"/>
      <c r="K217" s="11">
        <f t="shared" si="36"/>
        <v>0</v>
      </c>
      <c r="L217" s="11">
        <f t="shared" si="36"/>
        <v>0</v>
      </c>
      <c r="M217" s="51" t="e">
        <f t="shared" si="37"/>
        <v>#DIV/0!</v>
      </c>
      <c r="N217" s="51" t="e">
        <f t="shared" si="40"/>
        <v>#DIV/0!</v>
      </c>
      <c r="O217" s="51" t="e">
        <f t="shared" si="38"/>
        <v>#DIV/0!</v>
      </c>
      <c r="P217" s="49" t="e">
        <f>SUM((D202+D203+D204+D205+D206+D207+D208+D209+D210+D211+D212+D213+D214+D215+D216+D217+H202+H203+H204+H205+H206+H207+H208+H209+H210+H211+H212+H213+H214+H215+H216+H217)/(C202+C203+C204+C205+C206+C207+C208+C209+C210+C211+C212+C213+C214+C215+C216+C217+G202+G203+G204+G205+G206+G207+G208+G209+G210+G211+G212+G213+G214+G215+G216+G217))</f>
        <v>#DIV/0!</v>
      </c>
      <c r="Q217" s="50">
        <f>SUM((L201+L202+L203+L204+L205+L206+L207+L208+L209+L210+L211+L212+L213+L214+L215+L216+L217)/(K201+K202+K203+K204+K205+K206+K207+K208+K209+K210+K211+K212+K213+K214+K215+K216+K217))</f>
        <v>8</v>
      </c>
    </row>
    <row r="218" spans="1:17" ht="18" x14ac:dyDescent="0.25">
      <c r="A218" s="28"/>
      <c r="B218" s="12">
        <f t="shared" si="39"/>
        <v>46394</v>
      </c>
      <c r="C218" s="13"/>
      <c r="D218" s="13"/>
      <c r="E218" s="13"/>
      <c r="F218" s="13"/>
      <c r="G218" s="13"/>
      <c r="H218" s="13"/>
      <c r="I218" s="13"/>
      <c r="J218" s="13"/>
      <c r="K218" s="11">
        <f t="shared" si="36"/>
        <v>0</v>
      </c>
      <c r="L218" s="11">
        <f t="shared" si="36"/>
        <v>0</v>
      </c>
      <c r="M218" s="51" t="e">
        <f t="shared" si="37"/>
        <v>#DIV/0!</v>
      </c>
      <c r="N218" s="51" t="e">
        <f t="shared" si="40"/>
        <v>#DIV/0!</v>
      </c>
      <c r="O218" s="51" t="e">
        <f t="shared" si="38"/>
        <v>#DIV/0!</v>
      </c>
      <c r="P218" s="49" t="e">
        <f>SUM((D202+D203+D204+D205+D206+D207+D208+D209+D210+D211+D212+D213+D214+D215+D216+D217+D218+H202+H203+H204+H205+H206+H207+H208+H209+H210+H211+H212+H213+H214+H215+H216+H217+H218)/(C202+C203+C204+C205+C206+C207+C208+C209+C210+C211+C212+C213+C214+C215+C216+C217+C218+G202+G203+G204+G205+G206+G207+G208+G209+G210+G211+G212+G213+G214+G215+G216+G217+G218))</f>
        <v>#DIV/0!</v>
      </c>
      <c r="Q218" s="50">
        <f>SUM((L201+L202+L203+L204+L205+L206+L207+L208+L209+L210+L211+L212+L213+L214+L215+L216+L217+L218)/(K201+K202+K203+K204+K205+K206+K207+K208+K209+K210+K211+K212+K213+K214+K215+K216+K217+K218))</f>
        <v>8</v>
      </c>
    </row>
    <row r="219" spans="1:17" ht="18" x14ac:dyDescent="0.25">
      <c r="A219" s="28"/>
      <c r="B219" s="12">
        <f t="shared" si="39"/>
        <v>46401</v>
      </c>
      <c r="C219" s="13"/>
      <c r="D219" s="13"/>
      <c r="E219" s="13"/>
      <c r="F219" s="13"/>
      <c r="G219" s="13"/>
      <c r="H219" s="13"/>
      <c r="I219" s="13"/>
      <c r="J219" s="13"/>
      <c r="K219" s="11">
        <f t="shared" si="36"/>
        <v>0</v>
      </c>
      <c r="L219" s="11">
        <f t="shared" si="36"/>
        <v>0</v>
      </c>
      <c r="M219" s="51" t="e">
        <f t="shared" si="37"/>
        <v>#DIV/0!</v>
      </c>
      <c r="N219" s="51" t="e">
        <f t="shared" si="40"/>
        <v>#DIV/0!</v>
      </c>
      <c r="O219" s="51" t="e">
        <f t="shared" si="38"/>
        <v>#DIV/0!</v>
      </c>
      <c r="P219" s="49" t="e">
        <f>SUM((D202+D203+D204+D205+D206+D207+D208+D209+D210+D211+D212+D213+D214+D215+D216+D217+D218+D219+H202+H203+H204+H205+H206+H207+H208+H209+H210+H211+H212+H213+H214+H215+H216+H217+H218+H219)/(C202+C203+C204+C205+C206+C207+C208+C209+C210+C211+C212+C213+C214+C215+C216+C217+C218+C219+G202+G203+G204+G205+G206+G207+G208+G209+G210+G211+G212+G213+G214+G215+G216+G217+G218+G219))</f>
        <v>#DIV/0!</v>
      </c>
      <c r="Q219" s="50">
        <f>SUM((L201+L202+L203+L204+L205+L206+L207+L208+L209+L210+L211+L212+L213+L214+L215+L216+L217+L218+L219)/(K201+K202+K203+K204+K205+K206+K207+K208+K209+K210+K211+K212+K213+K214+K215+K216+K217+K218+K219))</f>
        <v>8</v>
      </c>
    </row>
    <row r="220" spans="1:17" ht="18" x14ac:dyDescent="0.25">
      <c r="A220" s="28"/>
      <c r="B220" s="12">
        <f>SUM(B219+7)</f>
        <v>46408</v>
      </c>
      <c r="C220" s="13"/>
      <c r="D220" s="13"/>
      <c r="E220" s="13"/>
      <c r="F220" s="13"/>
      <c r="G220" s="13"/>
      <c r="H220" s="13"/>
      <c r="I220" s="13"/>
      <c r="J220" s="13"/>
      <c r="K220" s="11">
        <f t="shared" si="36"/>
        <v>0</v>
      </c>
      <c r="L220" s="11">
        <f t="shared" si="36"/>
        <v>0</v>
      </c>
      <c r="M220" s="51" t="e">
        <f t="shared" si="37"/>
        <v>#DIV/0!</v>
      </c>
      <c r="N220" s="51" t="e">
        <f t="shared" si="40"/>
        <v>#DIV/0!</v>
      </c>
      <c r="O220" s="51" t="e">
        <f t="shared" si="38"/>
        <v>#DIV/0!</v>
      </c>
      <c r="P220" s="49" t="e">
        <f>SUM((D202+D203+D204+D205+D206+D207+D208+D209+D210+D211+D212+D213+D214+D215+D216+D217+D218+D219+D220+H202+H203+H204+H205+H206+H207+H208+H209+H210+H211+H212+H213+H214+H215+H216+H217+H218+H219+H220)/(C202+C203+C204+C205+C206+C207+C208+C209+C210+C211+C212+C213+C214+C215+C216+C217+C218+C219+C220+G202+G203+G204+G205+G206+G207+G208+G209+G210+G211+G212+G213+G214+G215+G216+G217+G218+G219+G220))</f>
        <v>#DIV/0!</v>
      </c>
      <c r="Q220" s="50">
        <f>SUM((L201+L202+L203+L204+L205+L206+L207+L208+L209+L210+L211+L212+L213+L214+L215+L216+L217+L218+L219+L220)/(K201+K202+K203+K204+K205+K206+K207+K208+K209+K210+K211+K212+K213+K214+K215+K216+K217+K218+K219+K220))</f>
        <v>8</v>
      </c>
    </row>
    <row r="221" spans="1:17" ht="18" x14ac:dyDescent="0.25">
      <c r="A221" s="28"/>
      <c r="B221" s="12">
        <f>SUM(B220+7)</f>
        <v>46415</v>
      </c>
      <c r="C221" s="13"/>
      <c r="D221" s="13"/>
      <c r="E221" s="13"/>
      <c r="F221" s="13"/>
      <c r="G221" s="13"/>
      <c r="H221" s="13"/>
      <c r="I221" s="13"/>
      <c r="J221" s="13"/>
      <c r="K221" s="11">
        <f t="shared" si="36"/>
        <v>0</v>
      </c>
      <c r="L221" s="11">
        <f t="shared" si="36"/>
        <v>0</v>
      </c>
      <c r="M221" s="51" t="e">
        <f t="shared" si="37"/>
        <v>#DIV/0!</v>
      </c>
      <c r="N221" s="51" t="e">
        <f t="shared" si="40"/>
        <v>#DIV/0!</v>
      </c>
      <c r="O221" s="51" t="e">
        <f t="shared" si="38"/>
        <v>#DIV/0!</v>
      </c>
      <c r="P221" s="49" t="e">
        <f>SUM((D202+D203+D204+D205+D206+D207+D208+D209+D210+D211+D212+D213+D214+D215+D216+D217+D218+D219+D220+D221+H202+H203+H204+H205+H206+H207+H208+H209+H210+H211+H212+H213+H214+H215+H216+H217+H218+H219+H220+H221)/(C202+C203+C204+C205+C206+C207+C208+C209+C210+C211+C212+C213+C214+C215+C216+C217+C218+C219+C220+C221+G202+G203+G204+G205+G206+G207+G208+G209+G210+G211+G212+G213+G214+G215+G216+G217+G218+G219+G220+G221))</f>
        <v>#DIV/0!</v>
      </c>
      <c r="Q221" s="50">
        <f>SUM((L201+L202+L203+L204+L205+L206+L207+L208+L209+L210+L211+L212+L213+L214+L215+L216+L217+L218+L219+L220+L221)/(K201+K202+K203+K204+K205+K206+K207+K208+K209+K210+K211+K212+K213+K214+K215+K216+K217+K218+K219+K220+K221))</f>
        <v>8</v>
      </c>
    </row>
    <row r="222" spans="1:17" ht="18" x14ac:dyDescent="0.25">
      <c r="A222" s="28"/>
      <c r="B222" s="12"/>
      <c r="C222" s="13"/>
      <c r="D222" s="13"/>
      <c r="E222" s="13"/>
      <c r="F222" s="13"/>
      <c r="G222" s="13"/>
      <c r="H222" s="13"/>
      <c r="I222" s="13"/>
      <c r="J222" s="13"/>
      <c r="K222" s="11">
        <f t="shared" si="36"/>
        <v>0</v>
      </c>
      <c r="L222" s="11">
        <f t="shared" si="36"/>
        <v>0</v>
      </c>
      <c r="M222" s="51" t="e">
        <f t="shared" si="37"/>
        <v>#DIV/0!</v>
      </c>
      <c r="N222" s="51" t="e">
        <f t="shared" si="40"/>
        <v>#DIV/0!</v>
      </c>
      <c r="O222" s="51" t="e">
        <f t="shared" si="38"/>
        <v>#DIV/0!</v>
      </c>
      <c r="P222" s="49" t="e">
        <f>SUM((D202+D203+D204+D205+D206+D207+D208+D209+D210+D211+D212+D213+D214+D215+D216+D217+D218+D219+D220+D221+D222+H202+H203+H204+H205+H206+H207+H208+H209+H210+H211+H212+H213+H214+H215+H216+H217+H218+H219+H220+H221+H222)/(C202+C203+C204+C205+C206+C207+C208+C209+C210+C211+C212+C213+C214+C215+C216+C217+C218+C219+C220+C221+C222+G202+G203+G204+G205+G206+G207+G208+G209+G210+G211+G212+G213+G214+G215+G216+G217+G218+G219+G220+G221+G222))</f>
        <v>#DIV/0!</v>
      </c>
      <c r="Q222" s="50">
        <f>SUM((L201+L202+L203+L204+L205+L206+L207+L208+L209+L210+L211+L212+L213+L214+L215+L216+L217+L218+L219+L220+L221+L222)/(K201+K202+K203+K204+K205+K206+K207+K208+K209+K210+K211+K212+K213+K214+K215+K216+K217+K218+K219+K220+K221+K222))</f>
        <v>8</v>
      </c>
    </row>
    <row r="223" spans="1:17" ht="18" x14ac:dyDescent="0.25">
      <c r="A223" s="28"/>
      <c r="B223" s="12"/>
      <c r="C223" s="13"/>
      <c r="D223" s="13"/>
      <c r="E223" s="13"/>
      <c r="F223" s="13"/>
      <c r="G223" s="13"/>
      <c r="H223" s="13"/>
      <c r="I223" s="13"/>
      <c r="J223" s="13"/>
      <c r="K223" s="11">
        <f t="shared" si="36"/>
        <v>0</v>
      </c>
      <c r="L223" s="11">
        <f t="shared" si="36"/>
        <v>0</v>
      </c>
      <c r="M223" s="51" t="e">
        <f t="shared" si="37"/>
        <v>#DIV/0!</v>
      </c>
      <c r="N223" s="51" t="e">
        <f t="shared" si="40"/>
        <v>#DIV/0!</v>
      </c>
      <c r="O223" s="51" t="e">
        <f t="shared" si="38"/>
        <v>#DIV/0!</v>
      </c>
      <c r="P223" s="49" t="e">
        <f>SUM((D202+D203+D204+D205+D206+D207+D208+D209+D210+D211+D212+D213+D214+D215+D216+D217+D218+D219+D220+D221+D222+D223+H202+H203+H204+H205+H206+H207+H208+H209+H210+H211+H212+H213+H214+H215+H216+H217+H218+H219+H220+H221+H222+H223)/(C202+C203+C204+C205+C206+C207+C208+C209+C210+C211+C212+C213+C214+C215+C216+C217+C218+C219+C220+C221+C222+C223+G202+G203+G204+G205+G206+G207+G208+G209+G210+G211+G212+G213+G214+G215+G216+G217+G218+G219+G220+G221+G222+G223))</f>
        <v>#DIV/0!</v>
      </c>
      <c r="Q223" s="50">
        <f>SUM((L201+L202+L203+L204+L205+L206+L207+L208+L209+L210+L211+L212+L213+L214+L215+L216+L217+L218+L219+L220+L221+L222+L223)/(K201+K202+K203+K204+K205+K206+K207+K208+K209+K210+K211+K212+K213+K214+K215+K216+K217+K218+K219+K220+K221+K222+K223))</f>
        <v>8</v>
      </c>
    </row>
    <row r="224" spans="1:17" ht="18" x14ac:dyDescent="0.25">
      <c r="A224" s="28"/>
      <c r="B224" s="12"/>
      <c r="C224" s="13"/>
      <c r="D224" s="13"/>
      <c r="E224" s="13"/>
      <c r="F224" s="13"/>
      <c r="G224" s="13"/>
      <c r="H224" s="13"/>
      <c r="I224" s="13"/>
      <c r="J224" s="13"/>
      <c r="K224" s="11">
        <f t="shared" si="36"/>
        <v>0</v>
      </c>
      <c r="L224" s="11">
        <f t="shared" si="36"/>
        <v>0</v>
      </c>
      <c r="M224" s="51" t="e">
        <f t="shared" si="37"/>
        <v>#DIV/0!</v>
      </c>
      <c r="N224" s="51" t="e">
        <f t="shared" si="40"/>
        <v>#DIV/0!</v>
      </c>
      <c r="O224" s="51" t="e">
        <f t="shared" si="38"/>
        <v>#DIV/0!</v>
      </c>
      <c r="P224" s="49" t="e">
        <f>SUM((D202+D203+D204+D205+D206+D207+D208+D209+D210+D211+D212+D213+D214+D215+D216+D217+D218+D219+D220+D221+D222+D223+D224+H202+H203+H204+H205+H206+H207+H208+H209+H210+H211+H212+H213+H214+H215+H216+H217+H218+H219+H220+H221+H222+H223+H224)/(C202+C203+C204+C205+C206+C207+C208+C209+C210+C211+C212+C213+C214+C215+C216+C217+C218+C219+C220+C221+C222+C223+C224+G202+G203+G204+G205+G206+G207+G208+G209+G210+G211+G212+G213+G214+G215+G216+G217+G218+G219+G220+G221+G222+G223+G224))</f>
        <v>#DIV/0!</v>
      </c>
      <c r="Q224" s="50">
        <f>SUM((L201+L202+L203+L204+L205+L206+L207+L208+L209+L210+L211+L212+L213+L214+L215+L216+L217+L218+L219+L220+L221+L222+L223+L224)/(K201+K202+K203+K204+K205+K206+K207+K208+K209+K210+K211+K212+K213+K214+K215+K216+K217+K218+K219+K220+K221+K222+K223+K224))</f>
        <v>8</v>
      </c>
    </row>
    <row r="225" spans="1:17" ht="18" x14ac:dyDescent="0.25">
      <c r="A225" s="28"/>
      <c r="B225" s="12"/>
      <c r="C225" s="13"/>
      <c r="D225" s="13"/>
      <c r="E225" s="13"/>
      <c r="F225" s="13"/>
      <c r="G225" s="13"/>
      <c r="H225" s="13"/>
      <c r="I225" s="13"/>
      <c r="J225" s="13"/>
      <c r="K225" s="11">
        <f t="shared" si="36"/>
        <v>0</v>
      </c>
      <c r="L225" s="11">
        <f t="shared" si="36"/>
        <v>0</v>
      </c>
      <c r="M225" s="51" t="e">
        <f t="shared" si="37"/>
        <v>#DIV/0!</v>
      </c>
      <c r="N225" s="51" t="e">
        <f t="shared" si="40"/>
        <v>#DIV/0!</v>
      </c>
      <c r="O225" s="51" t="e">
        <f t="shared" si="38"/>
        <v>#DIV/0!</v>
      </c>
      <c r="P225" s="49" t="e">
        <f>SUM((D202+D203+D204+D205+D206+D207+D208+D209+D210+D211+D212+D213+D214+D215+D216+D217+D218+D219+D220+D221+D222+D223+D224+D225+H202+H203+H204+H205+H206+H207+H208+H209+H210+H211+H212+H213+H214+H215+H216+H217+H218+H219+H220+H221+H222+H223+H224+H225)/(C202+C203+C204+C205+C206+C207+C208+C209+C210+C211+C212+C213+C214+C215+C216+C217+C218+C219+C220+C221+C222+C223+C224+C225+G202+G203+G204+G205+G206+G207+G208+G209+G210+G211+G212+G213+G214+G215+G216+G217+G218+G219+G220+G221+G222+G223+G224+G225))</f>
        <v>#DIV/0!</v>
      </c>
      <c r="Q225" s="50">
        <f>SUM((L201+L202+L203+L204+L205+L206+L207+L208+L209+L210+L211+L212+L213+L214+L215+L216+L217+L218+L219+L220+L221+L222+L223+L224+L225)/(K201+K202+K203+K204+K205+K206+K207+K208+K209+K210+K211+K212+K213+K214+K215+K216+K217+K218+K219+K220+K221+K222+K223+K224+K225))</f>
        <v>8</v>
      </c>
    </row>
    <row r="226" spans="1:17" ht="18" x14ac:dyDescent="0.25">
      <c r="A226" s="28"/>
      <c r="B226" s="12"/>
      <c r="C226" s="13"/>
      <c r="D226" s="13"/>
      <c r="E226" s="13"/>
      <c r="F226" s="13"/>
      <c r="G226" s="13"/>
      <c r="H226" s="13"/>
      <c r="I226" s="13"/>
      <c r="J226" s="13"/>
      <c r="K226" s="11">
        <f t="shared" si="36"/>
        <v>0</v>
      </c>
      <c r="L226" s="11">
        <f t="shared" si="36"/>
        <v>0</v>
      </c>
      <c r="M226" s="51" t="e">
        <f t="shared" si="37"/>
        <v>#DIV/0!</v>
      </c>
      <c r="N226" s="51" t="e">
        <f t="shared" si="40"/>
        <v>#DIV/0!</v>
      </c>
      <c r="O226" s="51" t="e">
        <f t="shared" si="38"/>
        <v>#DIV/0!</v>
      </c>
      <c r="P226" s="49" t="e">
        <f>SUM((D202+D203+D204+D205+D206+D207+D208+D209+D210+D211+D212+D213+D214+D215+D216+D217+D218+D219+D220+D221+D222+D223+D224+D225+D226+H202+H203+H204+H205+H206+H207+H208+H209+H210+H211+H212+H213+H214+H215+H216+H217+H218+H219+H220+H221+H222+H223+H224+H225+H226)/(C202+C203+C204+C205+C206+C207+C208+C209+C210+C211+C212+C213+C214+C215+C216+C217+C218+C219+C220+C221+C222+C223+C224+C225+C226+G202+G203+G204+G205+G206+G207+G208+G209+G210+G211+G212+G213+G214+G215+G216+G217+G218+G219+G220+G221+G222+G223+G224+G225+G226))</f>
        <v>#DIV/0!</v>
      </c>
      <c r="Q226" s="50">
        <f>SUM((L201+L202+L203+L204+L205+L206+L207+L208+L209+L210+L211+L212+L213+L214+L215+L216+L217+L218+L219+L220+L221+L222+L223+L224+L225+L226)/(K201+K202+K203+K204+K205+K206+K207+K208+K209+K210+K211+K212+K213+K214+K215+K216+K217+K218+K219+K220+K221+K222+K223+K224+K225+K226))</f>
        <v>8</v>
      </c>
    </row>
    <row r="227" spans="1:17" ht="18" x14ac:dyDescent="0.25">
      <c r="A227" s="28"/>
      <c r="B227" s="15"/>
      <c r="C227" s="13"/>
      <c r="D227" s="13"/>
      <c r="E227" s="13"/>
      <c r="F227" s="13"/>
      <c r="G227" s="13"/>
      <c r="H227" s="13"/>
      <c r="I227" s="13"/>
      <c r="J227" s="13"/>
      <c r="K227" s="11">
        <f t="shared" si="36"/>
        <v>0</v>
      </c>
      <c r="L227" s="11">
        <f t="shared" si="36"/>
        <v>0</v>
      </c>
      <c r="M227" s="51" t="e">
        <f t="shared" si="37"/>
        <v>#DIV/0!</v>
      </c>
      <c r="N227" s="51" t="e">
        <f t="shared" si="40"/>
        <v>#DIV/0!</v>
      </c>
      <c r="O227" s="51" t="e">
        <f t="shared" si="38"/>
        <v>#DIV/0!</v>
      </c>
      <c r="P227" s="49" t="e">
        <f>SUM((D202+D203+D204+D205+D206+D207+D208+D209+D210+D211+D212+D213+D214+D215+D216+D217+D218+D219+D220+D221+D222+D223+D224+D225+D226+D227+H202+H203+H204+H205+H206+H207+H208+H209+H210+H211+H212+H213+H214+H215+H216+H217+H218+H219+H220+H221+H222+H223+H224+H225+H226+H227)/(C202+C203+C204+C205+C206+C207+C208+C209+C210+C211+C212+C213+C214+C215+C216+C217+C218+C219+C220+C221+C222+C223+C224+C225+C226+C227+G202+G203+G204+G205+G206+G207+G208+G209+G210+G211+G212+G213+G214+G215+G216+G217+G218+G219+G220+G221+G222+G223+G224+G225+G226+G227))</f>
        <v>#DIV/0!</v>
      </c>
      <c r="Q227" s="50">
        <f>SUM((L201+L202+L203+L204+L205+L206+L207+L208+L209+L210+L211+L212+L213+L214+L215+L216+L217+L218+L219+L220+L221+L222+L223+L224+L225+L226+L227)/(K201+K202+K203+K204+K205+K206+K207+K208+K209+K210+K211+K212+K213+K214+K215+K216+K217+K218+K219+K220+K221+K222+K223+K224+K225+K226+K227))</f>
        <v>8</v>
      </c>
    </row>
    <row r="228" spans="1:17" ht="18" x14ac:dyDescent="0.25">
      <c r="A228" s="28"/>
      <c r="B228" s="15"/>
      <c r="C228" s="13"/>
      <c r="D228" s="13"/>
      <c r="E228" s="13"/>
      <c r="F228" s="13"/>
      <c r="G228" s="13"/>
      <c r="H228" s="13"/>
      <c r="I228" s="13"/>
      <c r="J228" s="13"/>
      <c r="K228" s="11">
        <f t="shared" si="36"/>
        <v>0</v>
      </c>
      <c r="L228" s="11">
        <f t="shared" si="36"/>
        <v>0</v>
      </c>
      <c r="M228" s="51" t="e">
        <f t="shared" si="37"/>
        <v>#DIV/0!</v>
      </c>
      <c r="N228" s="51" t="e">
        <f t="shared" si="40"/>
        <v>#DIV/0!</v>
      </c>
      <c r="O228" s="51" t="e">
        <f t="shared" si="38"/>
        <v>#DIV/0!</v>
      </c>
      <c r="P228" s="49" t="e">
        <f>SUM((D202+D203+D204+D205+D206+D207+D208+D209+D210+D211+D212+D213+D214+D215+D216+D217+D218+D219+D220+D221+D222+D223+D224+D225+D226+D227+D228+H202+H203+H204+H205+H206+H207+H208+H209+H210+H211+H212+H213+H214+H215+H216+H217+H218+H219+H220+H221+H222+H223+H224+H225+H226+H227+H228)/(C202+C203+C204+C205+C206+C207+C208+C209+C210+C211+C212+C213+C214+C215+C216+C217+C218+C219+C220+C221+C222+C223+C224+C225+C226+C227+C228+G202+G203+G204+G205+G206+G207+G208+G209+G210+G211+G212+G213+G214+G215+G216+G217+G218+G219+G220+G221+G222+G223+G224+G225+G226+G227+G228))</f>
        <v>#DIV/0!</v>
      </c>
      <c r="Q228" s="50">
        <f>SUM((L201+L202+L203+L204+L205+L206+L207+L208+L209+L210+L211+L212+L213+L214+L215+L216+L217+L218+L219+L220+L221+L222+L223+L224+L225+L226+L227+L228)/(K201+K202+K203+K204+K205+K206+K207+K208+K209+K210+K211+K212+K213+K214+K215+K216+K217+K218+K219+K220+K221+K222+K223+K224+K225+K226+K227+K228))</f>
        <v>8</v>
      </c>
    </row>
    <row r="229" spans="1:17" ht="18" x14ac:dyDescent="0.25">
      <c r="A229" s="5"/>
      <c r="B229" s="8"/>
      <c r="C229" s="14"/>
      <c r="D229" s="14"/>
      <c r="E229" s="14"/>
      <c r="F229" s="14"/>
      <c r="G229" s="14"/>
      <c r="H229" s="14"/>
      <c r="I229" s="14"/>
      <c r="J229" s="14"/>
      <c r="K229" s="8"/>
      <c r="L229" s="8"/>
      <c r="M229" s="46"/>
      <c r="N229" s="46"/>
      <c r="O229" s="46"/>
      <c r="P229" s="46"/>
      <c r="Q229" s="48"/>
    </row>
    <row r="230" spans="1:17" ht="18.75" thickBot="1" x14ac:dyDescent="0.3">
      <c r="A230" s="5"/>
      <c r="B230" s="8"/>
      <c r="C230" s="14"/>
      <c r="D230" s="14"/>
      <c r="E230" s="14"/>
      <c r="F230" s="14"/>
      <c r="G230" s="14"/>
      <c r="H230" s="14"/>
      <c r="I230" s="14"/>
      <c r="J230" s="14"/>
      <c r="K230" s="8"/>
      <c r="L230" s="8"/>
      <c r="M230" s="46"/>
      <c r="N230" s="46"/>
      <c r="O230" s="46"/>
      <c r="P230" s="46"/>
      <c r="Q230" s="48"/>
    </row>
    <row r="231" spans="1:17" ht="19.5" thickTop="1" thickBot="1" x14ac:dyDescent="0.3">
      <c r="A231" s="17" t="s">
        <v>18</v>
      </c>
      <c r="B231" s="19"/>
      <c r="C231" s="70">
        <f>Q228</f>
        <v>8</v>
      </c>
      <c r="D231" s="20"/>
      <c r="E231" s="20">
        <f>COUNTA(E202:E228)</f>
        <v>0</v>
      </c>
      <c r="F231" s="20">
        <f t="shared" ref="F231:J231" si="41">COUNTA(F202:F228)</f>
        <v>0</v>
      </c>
      <c r="G231" s="20"/>
      <c r="H231" s="20"/>
      <c r="I231" s="20">
        <f t="shared" si="41"/>
        <v>0</v>
      </c>
      <c r="J231" s="20">
        <f t="shared" si="41"/>
        <v>0</v>
      </c>
      <c r="K231" s="68">
        <f>SUM(K201:K228)</f>
        <v>62.625</v>
      </c>
      <c r="L231" s="68">
        <f>SUM(L201:L228)</f>
        <v>501</v>
      </c>
      <c r="M231" s="52"/>
      <c r="N231" s="52"/>
      <c r="O231" s="53"/>
      <c r="P231" s="53"/>
      <c r="Q231" s="48"/>
    </row>
    <row r="232" spans="1:17" ht="18" x14ac:dyDescent="0.25">
      <c r="A232" s="18"/>
      <c r="B232" s="18"/>
      <c r="C232" s="16"/>
      <c r="D232" s="16"/>
      <c r="E232" s="16"/>
      <c r="F232" s="16"/>
      <c r="G232" s="16"/>
      <c r="H232" s="16"/>
      <c r="I232" s="16"/>
      <c r="J232" s="16"/>
      <c r="K232" s="5"/>
      <c r="L232" s="5"/>
      <c r="M232" s="48"/>
      <c r="N232" s="48"/>
      <c r="O232" s="50"/>
      <c r="P232" s="50"/>
      <c r="Q232" s="48"/>
    </row>
    <row r="233" spans="1:17" ht="18" x14ac:dyDescent="0.25">
      <c r="A233" s="5"/>
      <c r="B233" s="28"/>
      <c r="C233" s="23"/>
      <c r="D233" s="16"/>
      <c r="E233" s="16"/>
      <c r="F233" s="16"/>
      <c r="G233" s="24"/>
      <c r="H233" s="16"/>
      <c r="I233" s="16"/>
      <c r="J233" s="16"/>
      <c r="K233" s="5"/>
      <c r="L233" s="5"/>
      <c r="M233" s="48"/>
      <c r="N233" s="48"/>
      <c r="O233" s="48"/>
      <c r="P233" s="48"/>
      <c r="Q233" s="48"/>
    </row>
    <row r="234" spans="1:17" ht="18" x14ac:dyDescent="0.25">
      <c r="A234" s="5"/>
      <c r="B234" s="9" t="s">
        <v>16</v>
      </c>
      <c r="C234" s="55">
        <f>SUM(D234/8)</f>
        <v>62.625</v>
      </c>
      <c r="D234" s="10">
        <v>501</v>
      </c>
      <c r="E234" s="10"/>
      <c r="F234" s="10"/>
      <c r="G234" s="10"/>
      <c r="H234" s="10"/>
      <c r="I234" s="10"/>
      <c r="J234" s="10"/>
      <c r="K234" s="56">
        <f>C234</f>
        <v>62.625</v>
      </c>
      <c r="L234" s="11">
        <v>501</v>
      </c>
      <c r="M234" s="49">
        <f>SUM(D234/C234)</f>
        <v>8</v>
      </c>
      <c r="N234" s="46" t="e">
        <f>SUM(H234/G234)</f>
        <v>#DIV/0!</v>
      </c>
      <c r="O234" s="49">
        <f>SUM(L234/K234)</f>
        <v>8</v>
      </c>
      <c r="P234" s="49">
        <f>SUM((D234+H234)/(C234+G234))</f>
        <v>8</v>
      </c>
      <c r="Q234" s="50">
        <f>SUM(L234/K234)</f>
        <v>8</v>
      </c>
    </row>
    <row r="235" spans="1:17" ht="18" x14ac:dyDescent="0.25">
      <c r="A235" s="5"/>
      <c r="B235" s="12">
        <v>46282</v>
      </c>
      <c r="C235" s="13"/>
      <c r="D235" s="13"/>
      <c r="E235" s="13"/>
      <c r="F235" s="13"/>
      <c r="G235" s="13"/>
      <c r="H235" s="13"/>
      <c r="I235" s="13"/>
      <c r="J235" s="13"/>
      <c r="K235" s="11">
        <f>SUM(C235+G235)</f>
        <v>0</v>
      </c>
      <c r="L235" s="11">
        <f>SUM(D235+H235)</f>
        <v>0</v>
      </c>
      <c r="M235" s="51" t="e">
        <f>SUM(D235/C235)</f>
        <v>#DIV/0!</v>
      </c>
      <c r="N235" s="51" t="e">
        <f>SUM(H235/G235)</f>
        <v>#DIV/0!</v>
      </c>
      <c r="O235" s="51" t="e">
        <f>SUM(L235/K235)</f>
        <v>#DIV/0!</v>
      </c>
      <c r="P235" s="49" t="e">
        <f>SUM((D235+H235)/(C235+G235))</f>
        <v>#DIV/0!</v>
      </c>
      <c r="Q235" s="50">
        <f>SUM((L234+L235)/(K234+K235))</f>
        <v>8</v>
      </c>
    </row>
    <row r="236" spans="1:17" ht="18" x14ac:dyDescent="0.25">
      <c r="A236" s="5"/>
      <c r="B236" s="12">
        <f>SUM(B235+7)</f>
        <v>46289</v>
      </c>
      <c r="C236" s="13"/>
      <c r="D236" s="13"/>
      <c r="E236" s="13"/>
      <c r="F236" s="13"/>
      <c r="G236" s="13"/>
      <c r="H236" s="13"/>
      <c r="I236" s="13"/>
      <c r="J236" s="13"/>
      <c r="K236" s="11">
        <f t="shared" ref="K236:L261" si="42">SUM(C236+G236)</f>
        <v>0</v>
      </c>
      <c r="L236" s="11">
        <f t="shared" si="42"/>
        <v>0</v>
      </c>
      <c r="M236" s="51" t="e">
        <f t="shared" ref="M236:M261" si="43">SUM(D236/C236)</f>
        <v>#DIV/0!</v>
      </c>
      <c r="N236" s="51" t="e">
        <f>SUM(H236/G236)</f>
        <v>#DIV/0!</v>
      </c>
      <c r="O236" s="51" t="e">
        <f t="shared" ref="O236:O261" si="44">SUM(L236/K236)</f>
        <v>#DIV/0!</v>
      </c>
      <c r="P236" s="49" t="e">
        <f>SUM((D235+D236+H235+H236)/(C235+C236+G235+G236))</f>
        <v>#DIV/0!</v>
      </c>
      <c r="Q236" s="50">
        <f>SUM((L234+L235+L236)/(K234+K235+K236))</f>
        <v>8</v>
      </c>
    </row>
    <row r="237" spans="1:17" ht="18" x14ac:dyDescent="0.25">
      <c r="A237" s="5"/>
      <c r="B237" s="12">
        <f t="shared" ref="B237:B252" si="45">SUM(B236+7)</f>
        <v>46296</v>
      </c>
      <c r="C237" s="13"/>
      <c r="D237" s="13"/>
      <c r="E237" s="13"/>
      <c r="F237" s="13"/>
      <c r="G237" s="13"/>
      <c r="H237" s="13"/>
      <c r="I237" s="13"/>
      <c r="J237" s="13"/>
      <c r="K237" s="11">
        <f t="shared" si="42"/>
        <v>0</v>
      </c>
      <c r="L237" s="11">
        <f t="shared" si="42"/>
        <v>0</v>
      </c>
      <c r="M237" s="51" t="e">
        <f t="shared" si="43"/>
        <v>#DIV/0!</v>
      </c>
      <c r="N237" s="51" t="e">
        <f t="shared" ref="N237:N261" si="46">SUM(H237/G237)</f>
        <v>#DIV/0!</v>
      </c>
      <c r="O237" s="51" t="e">
        <f t="shared" si="44"/>
        <v>#DIV/0!</v>
      </c>
      <c r="P237" s="49" t="e">
        <f>SUM((D235+D236+D237+H235+H236+H237)/(C235+C236+C237+G235+G236+G237))</f>
        <v>#DIV/0!</v>
      </c>
      <c r="Q237" s="50">
        <f>SUM((L234+L235+L236+L237)/(K234+K235+K236+K237))</f>
        <v>8</v>
      </c>
    </row>
    <row r="238" spans="1:17" ht="18" x14ac:dyDescent="0.25">
      <c r="A238" s="5"/>
      <c r="B238" s="12">
        <f t="shared" si="45"/>
        <v>46303</v>
      </c>
      <c r="C238" s="13"/>
      <c r="D238" s="13"/>
      <c r="E238" s="13"/>
      <c r="F238" s="13"/>
      <c r="G238" s="13"/>
      <c r="H238" s="13"/>
      <c r="I238" s="13"/>
      <c r="J238" s="13"/>
      <c r="K238" s="11">
        <f t="shared" si="42"/>
        <v>0</v>
      </c>
      <c r="L238" s="11">
        <f t="shared" si="42"/>
        <v>0</v>
      </c>
      <c r="M238" s="51" t="e">
        <f t="shared" si="43"/>
        <v>#DIV/0!</v>
      </c>
      <c r="N238" s="51" t="e">
        <f t="shared" si="46"/>
        <v>#DIV/0!</v>
      </c>
      <c r="O238" s="51" t="e">
        <f t="shared" si="44"/>
        <v>#DIV/0!</v>
      </c>
      <c r="P238" s="49" t="e">
        <f>SUM((D235+D236+D237+D238+H235+H236+H237+H238)/(C235+C236+C237+C238+G235+G236+G237+G238))</f>
        <v>#DIV/0!</v>
      </c>
      <c r="Q238" s="50">
        <f>SUM((L234+L235+L236+L237+L238)/(K234+K235+K236+K237+K238))</f>
        <v>8</v>
      </c>
    </row>
    <row r="239" spans="1:17" ht="18" x14ac:dyDescent="0.25">
      <c r="A239" s="5"/>
      <c r="B239" s="12">
        <f t="shared" si="45"/>
        <v>46310</v>
      </c>
      <c r="C239" s="13"/>
      <c r="D239" s="13"/>
      <c r="E239" s="13"/>
      <c r="F239" s="13"/>
      <c r="G239" s="13"/>
      <c r="H239" s="13"/>
      <c r="I239" s="13"/>
      <c r="J239" s="13"/>
      <c r="K239" s="11">
        <f t="shared" si="42"/>
        <v>0</v>
      </c>
      <c r="L239" s="11">
        <f t="shared" si="42"/>
        <v>0</v>
      </c>
      <c r="M239" s="51" t="e">
        <f t="shared" si="43"/>
        <v>#DIV/0!</v>
      </c>
      <c r="N239" s="51" t="e">
        <f t="shared" si="46"/>
        <v>#DIV/0!</v>
      </c>
      <c r="O239" s="51" t="e">
        <f t="shared" si="44"/>
        <v>#DIV/0!</v>
      </c>
      <c r="P239" s="49" t="e">
        <f>SUM((D235+D236+D237+D238+D239+H235+H236+H237+H238+H239)/(C235+C236+C237+C238+C239+G235+G236+G237+G238+G239))</f>
        <v>#DIV/0!</v>
      </c>
      <c r="Q239" s="50">
        <f>SUM((L234+L235+L236+L237+L238+L239)/(K234+K235+K236+K237+K238+K239))</f>
        <v>8</v>
      </c>
    </row>
    <row r="240" spans="1:17" ht="18" x14ac:dyDescent="0.25">
      <c r="A240" s="5"/>
      <c r="B240" s="12">
        <f t="shared" si="45"/>
        <v>46317</v>
      </c>
      <c r="C240" s="13"/>
      <c r="D240" s="13"/>
      <c r="E240" s="13"/>
      <c r="F240" s="13"/>
      <c r="G240" s="13"/>
      <c r="H240" s="13"/>
      <c r="I240" s="13"/>
      <c r="J240" s="13"/>
      <c r="K240" s="11">
        <f t="shared" si="42"/>
        <v>0</v>
      </c>
      <c r="L240" s="11">
        <f t="shared" si="42"/>
        <v>0</v>
      </c>
      <c r="M240" s="51" t="e">
        <f t="shared" si="43"/>
        <v>#DIV/0!</v>
      </c>
      <c r="N240" s="51" t="e">
        <f t="shared" si="46"/>
        <v>#DIV/0!</v>
      </c>
      <c r="O240" s="51" t="e">
        <f t="shared" si="44"/>
        <v>#DIV/0!</v>
      </c>
      <c r="P240" s="49" t="e">
        <f>SUM((D235+D236+D237+D238+D239+D240+H235+H236+H237+H238+H239+H240)/(C235+C236+C237+C238+C239+C240+G235+G236+G237+G238+G239+G240))</f>
        <v>#DIV/0!</v>
      </c>
      <c r="Q240" s="50">
        <f>SUM((L234+L235+L236+L237+L238+L239+L240)/(K234+K235+K236+K237+K238+K239+K240))</f>
        <v>8</v>
      </c>
    </row>
    <row r="241" spans="1:17" ht="18" x14ac:dyDescent="0.25">
      <c r="A241" s="5"/>
      <c r="B241" s="12">
        <f t="shared" si="45"/>
        <v>46324</v>
      </c>
      <c r="C241" s="13"/>
      <c r="D241" s="13"/>
      <c r="E241" s="13"/>
      <c r="F241" s="13"/>
      <c r="G241" s="13"/>
      <c r="H241" s="13"/>
      <c r="I241" s="13"/>
      <c r="J241" s="13"/>
      <c r="K241" s="11">
        <f t="shared" si="42"/>
        <v>0</v>
      </c>
      <c r="L241" s="11">
        <f t="shared" si="42"/>
        <v>0</v>
      </c>
      <c r="M241" s="51" t="e">
        <f t="shared" si="43"/>
        <v>#DIV/0!</v>
      </c>
      <c r="N241" s="51" t="e">
        <f t="shared" si="46"/>
        <v>#DIV/0!</v>
      </c>
      <c r="O241" s="51" t="e">
        <f t="shared" si="44"/>
        <v>#DIV/0!</v>
      </c>
      <c r="P241" s="49" t="e">
        <f>SUM((D235+D236+D237+D238+D239+D240+D241+H235+H236+H237+H238+H239+H240+H241)/(C235+C236+C237+C238+C239+C240+C241+G235+G236+G237+G238+G239+G240+G241))</f>
        <v>#DIV/0!</v>
      </c>
      <c r="Q241" s="50">
        <f>SUM((L234+L235+L236+L237+L238+L239+L240+L241)/(K234+K235+K236+K237+K238+K239+K240+K241))</f>
        <v>8</v>
      </c>
    </row>
    <row r="242" spans="1:17" ht="18" x14ac:dyDescent="0.25">
      <c r="A242" s="5"/>
      <c r="B242" s="12">
        <f t="shared" si="45"/>
        <v>46331</v>
      </c>
      <c r="C242" s="13"/>
      <c r="D242" s="13"/>
      <c r="E242" s="13"/>
      <c r="F242" s="13"/>
      <c r="G242" s="13"/>
      <c r="H242" s="13"/>
      <c r="I242" s="13"/>
      <c r="J242" s="13"/>
      <c r="K242" s="11">
        <f t="shared" si="42"/>
        <v>0</v>
      </c>
      <c r="L242" s="11">
        <f t="shared" si="42"/>
        <v>0</v>
      </c>
      <c r="M242" s="51" t="e">
        <f t="shared" si="43"/>
        <v>#DIV/0!</v>
      </c>
      <c r="N242" s="51" t="e">
        <f t="shared" si="46"/>
        <v>#DIV/0!</v>
      </c>
      <c r="O242" s="51" t="e">
        <f t="shared" si="44"/>
        <v>#DIV/0!</v>
      </c>
      <c r="P242" s="49" t="e">
        <f>SUM((D235+D236+D237+D238+D239+D240+D241+D242+H235+H236+H237+H238+H239+H240+H241+H242)/(C235+C236+C237+C238+C239+C240+C241+C242+G235+G236+G237+G238+G239+G240+G241+G242))</f>
        <v>#DIV/0!</v>
      </c>
      <c r="Q242" s="50">
        <f>SUM((L234+L235+L236+L237+L238+L239+L240+L241+L242)/(K234+K235+K236+K237+K238+K239+K240+K241+K242))</f>
        <v>8</v>
      </c>
    </row>
    <row r="243" spans="1:17" ht="18" x14ac:dyDescent="0.25">
      <c r="A243" s="5"/>
      <c r="B243" s="12">
        <f t="shared" si="45"/>
        <v>46338</v>
      </c>
      <c r="C243" s="13"/>
      <c r="D243" s="13"/>
      <c r="E243" s="13"/>
      <c r="F243" s="13"/>
      <c r="G243" s="13"/>
      <c r="H243" s="13"/>
      <c r="I243" s="13"/>
      <c r="J243" s="13"/>
      <c r="K243" s="11">
        <f t="shared" si="42"/>
        <v>0</v>
      </c>
      <c r="L243" s="11">
        <f t="shared" si="42"/>
        <v>0</v>
      </c>
      <c r="M243" s="51" t="e">
        <f t="shared" si="43"/>
        <v>#DIV/0!</v>
      </c>
      <c r="N243" s="51" t="e">
        <f t="shared" si="46"/>
        <v>#DIV/0!</v>
      </c>
      <c r="O243" s="51" t="e">
        <f t="shared" si="44"/>
        <v>#DIV/0!</v>
      </c>
      <c r="P243" s="49" t="e">
        <f>SUM((D235+D236+D237+D238+D239+D240+D241+D242+D243+H235+H236+H237+H238+H239+H240+H241+H242+H243)/(C235+C236+C237+C238+C239+C240+C241+C242+C243+G235+G236+G237+G238+G239+G240+G241+G242+G243))</f>
        <v>#DIV/0!</v>
      </c>
      <c r="Q243" s="50">
        <f>SUM((L234+L235+L236+L237+L238+L239+L240+L241+L242+L243)/(K234+K235+K236+K237+K238+K239+K240+K241+K242+K243))</f>
        <v>8</v>
      </c>
    </row>
    <row r="244" spans="1:17" ht="18" x14ac:dyDescent="0.25">
      <c r="A244" s="5"/>
      <c r="B244" s="12">
        <f t="shared" si="45"/>
        <v>46345</v>
      </c>
      <c r="C244" s="13"/>
      <c r="D244" s="13"/>
      <c r="E244" s="13"/>
      <c r="F244" s="13"/>
      <c r="G244" s="13"/>
      <c r="H244" s="13"/>
      <c r="I244" s="13"/>
      <c r="J244" s="13"/>
      <c r="K244" s="11">
        <f t="shared" si="42"/>
        <v>0</v>
      </c>
      <c r="L244" s="11">
        <f t="shared" si="42"/>
        <v>0</v>
      </c>
      <c r="M244" s="51" t="e">
        <f t="shared" si="43"/>
        <v>#DIV/0!</v>
      </c>
      <c r="N244" s="51" t="e">
        <f t="shared" si="46"/>
        <v>#DIV/0!</v>
      </c>
      <c r="O244" s="51" t="e">
        <f t="shared" si="44"/>
        <v>#DIV/0!</v>
      </c>
      <c r="P244" s="49" t="e">
        <f>SUM((D235+D236+D237+D238+D239+D240+D241+D242+D243+D244+H235+H236+H237+H238+H239+H240+H241+H242+H243+H244)/(C235+C236+C237+C238+C239+C240+C241+C242+C243+C244+G235+G236+G237+G238+G239+G240+G241+G242+G243+G244))</f>
        <v>#DIV/0!</v>
      </c>
      <c r="Q244" s="50">
        <f>SUM((L234+L235+L236+L237+L238+L239+L240+L241+L242+L243+L244)/(K234+K235+K236+K237+K238+K239+K240+K241+K242+K243+K244))</f>
        <v>8</v>
      </c>
    </row>
    <row r="245" spans="1:17" ht="18" x14ac:dyDescent="0.25">
      <c r="A245" s="5"/>
      <c r="B245" s="12">
        <f t="shared" si="45"/>
        <v>46352</v>
      </c>
      <c r="C245" s="13"/>
      <c r="D245" s="13"/>
      <c r="E245" s="13"/>
      <c r="F245" s="13"/>
      <c r="G245" s="13"/>
      <c r="H245" s="13"/>
      <c r="I245" s="13"/>
      <c r="J245" s="13"/>
      <c r="K245" s="11">
        <f t="shared" si="42"/>
        <v>0</v>
      </c>
      <c r="L245" s="11">
        <f t="shared" si="42"/>
        <v>0</v>
      </c>
      <c r="M245" s="51" t="e">
        <f t="shared" si="43"/>
        <v>#DIV/0!</v>
      </c>
      <c r="N245" s="51" t="e">
        <f t="shared" si="46"/>
        <v>#DIV/0!</v>
      </c>
      <c r="O245" s="51" t="e">
        <f t="shared" si="44"/>
        <v>#DIV/0!</v>
      </c>
      <c r="P245" s="49" t="e">
        <f>SUM((D235+D236+D237+D238+D239+D240+D241+D242+D243+D244+D245+H235+H236+H237+H238+H239+H240+H241+H242+H243+H244+H245)/(C235+C236+C237+C238+C239+C240+C241+C242+C243+C244+C245+G235+G236+G237+G238+G239+G240+G241+G242+G243+G244+G245))</f>
        <v>#DIV/0!</v>
      </c>
      <c r="Q245" s="50">
        <f>SUM((L234+L235+L236+L237+L238+L239+L240+L241+L242+L243+L244+L245)/(K234+K235+K236+K237+K238+K239+K240+K241+K242+K243+K244+K245))</f>
        <v>8</v>
      </c>
    </row>
    <row r="246" spans="1:17" ht="18" x14ac:dyDescent="0.25">
      <c r="A246" s="5"/>
      <c r="B246" s="12">
        <f t="shared" si="45"/>
        <v>46359</v>
      </c>
      <c r="C246" s="13"/>
      <c r="D246" s="13"/>
      <c r="E246" s="13"/>
      <c r="F246" s="13"/>
      <c r="G246" s="13"/>
      <c r="H246" s="13"/>
      <c r="I246" s="13"/>
      <c r="J246" s="13"/>
      <c r="K246" s="11">
        <f t="shared" si="42"/>
        <v>0</v>
      </c>
      <c r="L246" s="11">
        <f t="shared" si="42"/>
        <v>0</v>
      </c>
      <c r="M246" s="51" t="e">
        <f t="shared" si="43"/>
        <v>#DIV/0!</v>
      </c>
      <c r="N246" s="51" t="e">
        <f t="shared" si="46"/>
        <v>#DIV/0!</v>
      </c>
      <c r="O246" s="51" t="e">
        <f t="shared" si="44"/>
        <v>#DIV/0!</v>
      </c>
      <c r="P246" s="49" t="e">
        <f>SUM((D235+D236+D237+D238+D239+D240+D241+D242+D243+D244+D245+D246+H235+H236+H237+H238+H239+H240+H241+H242+H243+H244+H245+H246)/(C235+C236+C237+C238+C239+C240+C241+C242+C243+C244+C245+C246+G235+G236+G237+G238+G239+G240+G241+G242+G243+G244+G245+G246))</f>
        <v>#DIV/0!</v>
      </c>
      <c r="Q246" s="50">
        <f>SUM((L234+L235+L236+L237+L238+L239+L240+L241+L242+L243+L244+L245+L246)/(K234+K235+K236+K237+K238+K239+K240+K241+K242+K243+K244+K245+K246))</f>
        <v>8</v>
      </c>
    </row>
    <row r="247" spans="1:17" ht="18" x14ac:dyDescent="0.25">
      <c r="A247" s="5"/>
      <c r="B247" s="12">
        <f t="shared" si="45"/>
        <v>46366</v>
      </c>
      <c r="C247" s="13"/>
      <c r="D247" s="13"/>
      <c r="E247" s="13"/>
      <c r="F247" s="13"/>
      <c r="G247" s="13"/>
      <c r="H247" s="13"/>
      <c r="I247" s="13"/>
      <c r="J247" s="13"/>
      <c r="K247" s="11">
        <f t="shared" si="42"/>
        <v>0</v>
      </c>
      <c r="L247" s="11">
        <f t="shared" si="42"/>
        <v>0</v>
      </c>
      <c r="M247" s="51" t="e">
        <f t="shared" si="43"/>
        <v>#DIV/0!</v>
      </c>
      <c r="N247" s="51" t="e">
        <f t="shared" si="46"/>
        <v>#DIV/0!</v>
      </c>
      <c r="O247" s="51" t="e">
        <f t="shared" si="44"/>
        <v>#DIV/0!</v>
      </c>
      <c r="P247" s="49" t="e">
        <f>SUM((D235+D236+D237+D238+D239+D240+D241+D242+D243+D244+D245+D246+D247+H235+H236+H237+H238+H239+H240+H241+H242+H243+H244+H245+H246+H247)/(C235+C236+C237+C238+C239+C240+C241+C242+C243+C244+C245+C246+C247+G235+G236+G237+G238+G239+G240+G241+G242+G243+G244+G245+G246+G247))</f>
        <v>#DIV/0!</v>
      </c>
      <c r="Q247" s="50">
        <f>SUM((L234+L235+L236+L237+L238+L239+L240+L241+L242+L243+L244+L245+L246+L247)/(K234+K235+K236+K237+K238+K239+K240+K241+K242+K243+K244+K245+K246+K247))</f>
        <v>8</v>
      </c>
    </row>
    <row r="248" spans="1:17" ht="18" x14ac:dyDescent="0.25">
      <c r="A248" s="5"/>
      <c r="B248" s="12">
        <f t="shared" si="45"/>
        <v>46373</v>
      </c>
      <c r="C248" s="13"/>
      <c r="D248" s="13"/>
      <c r="E248" s="13"/>
      <c r="F248" s="13"/>
      <c r="G248" s="13"/>
      <c r="H248" s="13"/>
      <c r="I248" s="13"/>
      <c r="J248" s="13"/>
      <c r="K248" s="11">
        <f t="shared" si="42"/>
        <v>0</v>
      </c>
      <c r="L248" s="11">
        <f t="shared" si="42"/>
        <v>0</v>
      </c>
      <c r="M248" s="51" t="e">
        <f t="shared" si="43"/>
        <v>#DIV/0!</v>
      </c>
      <c r="N248" s="51" t="e">
        <f t="shared" si="46"/>
        <v>#DIV/0!</v>
      </c>
      <c r="O248" s="51" t="e">
        <f t="shared" si="44"/>
        <v>#DIV/0!</v>
      </c>
      <c r="P248" s="49" t="e">
        <f>SUM((D235+D236+D237+D238+D239+D240+D241+D242+D243+D244+D245+D246+D247+D248+H235+H236+H237+H238+H239+H240+H241+H242+H243+H244+H245+H246+H247+H248)/(C235+C236+C237+C238+C239+C240+C241+C242+C243+C244+C245+C246+C247+C248+G235+G236+G237+G238+G239+G240+G241+G242+G243+G244+G245+G246+G247+G248))</f>
        <v>#DIV/0!</v>
      </c>
      <c r="Q248" s="50">
        <f>SUM((L234+L235+L236+L237+L238+L239+L240+L241+L242+L243+L244+L245+L246+L247+L248)/(K234+K235+K236+K237+K238+K239+K240+K241+K242+K243+K244+K245+K246+K247+K248))</f>
        <v>8</v>
      </c>
    </row>
    <row r="249" spans="1:17" ht="18" x14ac:dyDescent="0.25">
      <c r="A249" s="5"/>
      <c r="B249" s="12">
        <f t="shared" si="45"/>
        <v>46380</v>
      </c>
      <c r="C249" s="13"/>
      <c r="D249" s="13"/>
      <c r="E249" s="13"/>
      <c r="F249" s="13"/>
      <c r="G249" s="13"/>
      <c r="H249" s="13"/>
      <c r="I249" s="13"/>
      <c r="J249" s="13"/>
      <c r="K249" s="11">
        <f t="shared" si="42"/>
        <v>0</v>
      </c>
      <c r="L249" s="11">
        <f t="shared" si="42"/>
        <v>0</v>
      </c>
      <c r="M249" s="51" t="e">
        <f t="shared" si="43"/>
        <v>#DIV/0!</v>
      </c>
      <c r="N249" s="51" t="e">
        <f t="shared" si="46"/>
        <v>#DIV/0!</v>
      </c>
      <c r="O249" s="51" t="e">
        <f t="shared" si="44"/>
        <v>#DIV/0!</v>
      </c>
      <c r="P249" s="49" t="e">
        <f>SUM((D235+D236+D237+D238+D239+D240+D241+D242+D243+D244+D245+D246+D247+D248+D249+H235+H236+H237+H238+H239+H240+H241+H242+H243+H244+H245+H246+H247+H248+H249)/(C235+C236+C237+C238+C239+C240+C241+C242+C243+C244+C245+C246+C247+C248+C249+G235+G236+G237+G238+G239+G240+G241+G242+G243+G244+G245+G246+G247+G248+G249))</f>
        <v>#DIV/0!</v>
      </c>
      <c r="Q249" s="50">
        <f>SUM((L234+L235+L236+L237+L238+L239+L240+L241+L242+L243+L244+L245+L246+L247+L248+L249)/(K234+K235+K236+K237+K238+K239+K240+K241+K242+K243+K244+K245+K246+K247+K248+K249))</f>
        <v>8</v>
      </c>
    </row>
    <row r="250" spans="1:17" ht="18" x14ac:dyDescent="0.25">
      <c r="A250" s="5"/>
      <c r="B250" s="12">
        <f t="shared" si="45"/>
        <v>46387</v>
      </c>
      <c r="C250" s="13"/>
      <c r="D250" s="13"/>
      <c r="E250" s="13"/>
      <c r="F250" s="13"/>
      <c r="G250" s="13"/>
      <c r="H250" s="13"/>
      <c r="I250" s="13"/>
      <c r="J250" s="13"/>
      <c r="K250" s="11">
        <f t="shared" si="42"/>
        <v>0</v>
      </c>
      <c r="L250" s="11">
        <f t="shared" si="42"/>
        <v>0</v>
      </c>
      <c r="M250" s="51" t="e">
        <f t="shared" si="43"/>
        <v>#DIV/0!</v>
      </c>
      <c r="N250" s="51" t="e">
        <f t="shared" si="46"/>
        <v>#DIV/0!</v>
      </c>
      <c r="O250" s="51" t="e">
        <f t="shared" si="44"/>
        <v>#DIV/0!</v>
      </c>
      <c r="P250" s="49" t="e">
        <f>SUM((D235+D236+D237+D238+D239+D240+D241+D242+D243+D244+D245+D246+D247+D248+D249+D250+H235+H236+H237+H238+H239+H240+H241+H242+H243+H244+H245+H246+H247+H248+H249+H250)/(C235+C236+C237+C238+C239+C240+C241+C242+C243+C244+C245+C246+C247+C248+C249+C250+G235+G236+G237+G238+G239+G240+G241+G242+G243+G244+G245+G246+G247+G248+G249+G250))</f>
        <v>#DIV/0!</v>
      </c>
      <c r="Q250" s="50">
        <f>SUM((L234+L235+L236+L237+L238+L239+L240+L241+L242+L243+L244+L245+L246+L247+L248+L249+L250)/(K234+K235+K236+K237+K238+K239+K240+K241+K242+K243+K244+K245+K246+K247+K248+K249+K250))</f>
        <v>8</v>
      </c>
    </row>
    <row r="251" spans="1:17" ht="18" x14ac:dyDescent="0.25">
      <c r="A251" s="5"/>
      <c r="B251" s="12">
        <f t="shared" si="45"/>
        <v>46394</v>
      </c>
      <c r="C251" s="13"/>
      <c r="D251" s="13"/>
      <c r="E251" s="13"/>
      <c r="F251" s="13"/>
      <c r="G251" s="13"/>
      <c r="H251" s="13"/>
      <c r="I251" s="13"/>
      <c r="J251" s="13"/>
      <c r="K251" s="11">
        <f t="shared" si="42"/>
        <v>0</v>
      </c>
      <c r="L251" s="11">
        <f t="shared" si="42"/>
        <v>0</v>
      </c>
      <c r="M251" s="51" t="e">
        <f t="shared" si="43"/>
        <v>#DIV/0!</v>
      </c>
      <c r="N251" s="51" t="e">
        <f t="shared" si="46"/>
        <v>#DIV/0!</v>
      </c>
      <c r="O251" s="51" t="e">
        <f t="shared" si="44"/>
        <v>#DIV/0!</v>
      </c>
      <c r="P251" s="49" t="e">
        <f>SUM((D235+D236+D237+D238+D239+D240+D241+D242+D243+D244+D245+D246+D247+D248+D249+D250+D251+H235+H236+H237+H238+H239+H240+H241+H242+H243+H244+H245+H246+H247+H248+H249+H250+H251)/(C235+C236+C237+C238+C239+C240+C241+C242+C243+C244+C245+C246+C247+C248+C249+C250+C251+G235+G236+G237+G238+G239+G240+G241+G242+G243+G244+G245+G246+G247+G248+G249+G250+G251))</f>
        <v>#DIV/0!</v>
      </c>
      <c r="Q251" s="50">
        <f>SUM((L234+L235+L236+L237+L238+L239+L240+L241+L242+L243+L244+L245+L246+L247+L248+L249+L250+L251)/(K234+K235+K236+K237+K238+K239+K240+K241+K242+K243+K244+K245+K246+K247+K248+K249+K250+K251))</f>
        <v>8</v>
      </c>
    </row>
    <row r="252" spans="1:17" ht="18" x14ac:dyDescent="0.25">
      <c r="A252" s="5"/>
      <c r="B252" s="12">
        <f t="shared" si="45"/>
        <v>46401</v>
      </c>
      <c r="C252" s="13"/>
      <c r="D252" s="13"/>
      <c r="E252" s="13"/>
      <c r="F252" s="13"/>
      <c r="G252" s="13"/>
      <c r="H252" s="13"/>
      <c r="I252" s="13"/>
      <c r="J252" s="13"/>
      <c r="K252" s="11">
        <f t="shared" si="42"/>
        <v>0</v>
      </c>
      <c r="L252" s="11">
        <f t="shared" si="42"/>
        <v>0</v>
      </c>
      <c r="M252" s="51" t="e">
        <f t="shared" si="43"/>
        <v>#DIV/0!</v>
      </c>
      <c r="N252" s="51" t="e">
        <f t="shared" si="46"/>
        <v>#DIV/0!</v>
      </c>
      <c r="O252" s="51" t="e">
        <f t="shared" si="44"/>
        <v>#DIV/0!</v>
      </c>
      <c r="P252" s="49" t="e">
        <f>SUM((D235+D236+D237+D238+D239+D240+D241+D242+D243+D244+D245+D246+D247+D248+D249+D250+D251+D252+H235+H236+H237+H238+H239+H240+H241+H242+H243+H244+H245+H246+H247+H248+H249+H250+H251+H252)/(C235+C236+C237+C238+C239+C240+C241+C242+C243+C244+C245+C246+C247+C248+C249+C250+C251+C252+G235+G236+G237+G238+G239+G240+G241+G242+G243+G244+G245+G246+G247+G248+G249+G250+G251+G252))</f>
        <v>#DIV/0!</v>
      </c>
      <c r="Q252" s="50">
        <f>SUM((L234+L235+L236+L237+L238+L239+L240+L241+L242+L243+L244+L245+L246+L247+L248+L249+L250+L251+L252)/(K234+K235+K236+K237+K238+K239+K240+K241+K242+K243+K244+K245+K246+K247+K248+K249+K250+K251+K252))</f>
        <v>8</v>
      </c>
    </row>
    <row r="253" spans="1:17" ht="18" x14ac:dyDescent="0.25">
      <c r="A253" s="5"/>
      <c r="B253" s="12">
        <f>SUM(B252+7)</f>
        <v>46408</v>
      </c>
      <c r="C253" s="13"/>
      <c r="D253" s="13"/>
      <c r="E253" s="13"/>
      <c r="F253" s="13"/>
      <c r="G253" s="13"/>
      <c r="H253" s="13"/>
      <c r="I253" s="13"/>
      <c r="J253" s="13"/>
      <c r="K253" s="11">
        <f t="shared" si="42"/>
        <v>0</v>
      </c>
      <c r="L253" s="11">
        <f t="shared" si="42"/>
        <v>0</v>
      </c>
      <c r="M253" s="51" t="e">
        <f t="shared" si="43"/>
        <v>#DIV/0!</v>
      </c>
      <c r="N253" s="51" t="e">
        <f t="shared" si="46"/>
        <v>#DIV/0!</v>
      </c>
      <c r="O253" s="51" t="e">
        <f t="shared" si="44"/>
        <v>#DIV/0!</v>
      </c>
      <c r="P253" s="49" t="e">
        <f>SUM((D235+D236+D237+D238+D239+D240+D241+D242+D243+D244+D245+D246+D247+D248+D249+D250+D251+D252+D253+H235+H236+H237+H238+H239+H240+H241+H242+H243+H244+H245+H246+H247+H248+H249+H250+H251+H252+H253)/(C235+C236+C237+C238+C239+C240+C241+C242+C243+C244+C245+C246+C247+C248+C249+C250+C251+C252+C253+G235+G236+G237+G238+G239+G240+G241+G242+G243+G244+G245+G246+G247+G248+G249+G250+G251+G252+G253))</f>
        <v>#DIV/0!</v>
      </c>
      <c r="Q253" s="50">
        <f>SUM((L234+L235+L236+L237+L238+L239+L240+L241+L242+L243+L244+L245+L246+L247+L248+L249+L250+L251+L252+L253)/(K234+K235+K236+K237+K238+K239+K240+K241+K242+K243+K244+K245+K246+K247+K248+K249+K250+K251+K252+K253))</f>
        <v>8</v>
      </c>
    </row>
    <row r="254" spans="1:17" ht="18" x14ac:dyDescent="0.25">
      <c r="A254" s="5"/>
      <c r="B254" s="12">
        <f>SUM(B253+7)</f>
        <v>46415</v>
      </c>
      <c r="C254" s="13"/>
      <c r="D254" s="13"/>
      <c r="E254" s="13"/>
      <c r="F254" s="13"/>
      <c r="G254" s="13"/>
      <c r="H254" s="13"/>
      <c r="I254" s="13"/>
      <c r="J254" s="13"/>
      <c r="K254" s="11">
        <f t="shared" si="42"/>
        <v>0</v>
      </c>
      <c r="L254" s="11">
        <f t="shared" si="42"/>
        <v>0</v>
      </c>
      <c r="M254" s="51" t="e">
        <f t="shared" si="43"/>
        <v>#DIV/0!</v>
      </c>
      <c r="N254" s="51" t="e">
        <f t="shared" si="46"/>
        <v>#DIV/0!</v>
      </c>
      <c r="O254" s="51" t="e">
        <f t="shared" si="44"/>
        <v>#DIV/0!</v>
      </c>
      <c r="P254" s="49" t="e">
        <f>SUM((D235+D236+D237+D238+D239+D240+D241+D242+D243+D244+D245+D246+D247+D248+D249+D250+D251+D252+D253+D254+H235+H236+H237+H238+H239+H240+H241+H242+H243+H244+H245+H246+H247+H248+H249+H250+H251+H252+H253+H254)/(C235+C236+C237+C238+C239+C240+C241+C242+C243+C244+C245+C246+C247+C248+C249+C250+C251+C252+C253+C254+G235+G236+G237+G238+G239+G240+G241+G242+G243+G244+G245+G246+G247+G248+G249+G250+G251+G252+G253+G254))</f>
        <v>#DIV/0!</v>
      </c>
      <c r="Q254" s="50">
        <f>SUM((L234+L235+L236+L237+L238+L239+L240+L241+L242+L243+L244+L245+L246+L247+L248+L249+L250+L251+L252+L253+L254)/(K234+K235+K236+K237+K238+K239+K240+K241+K242+K243+K244+K245+K246+K247+K248+K249+K250+K251+K252+K253+K254))</f>
        <v>8</v>
      </c>
    </row>
    <row r="255" spans="1:17" ht="18" x14ac:dyDescent="0.25">
      <c r="A255" s="5"/>
      <c r="B255" s="12"/>
      <c r="C255" s="13"/>
      <c r="D255" s="13"/>
      <c r="E255" s="13"/>
      <c r="F255" s="13"/>
      <c r="G255" s="13"/>
      <c r="H255" s="13"/>
      <c r="I255" s="13"/>
      <c r="J255" s="13"/>
      <c r="K255" s="11">
        <f t="shared" si="42"/>
        <v>0</v>
      </c>
      <c r="L255" s="11">
        <f t="shared" si="42"/>
        <v>0</v>
      </c>
      <c r="M255" s="51" t="e">
        <f t="shared" si="43"/>
        <v>#DIV/0!</v>
      </c>
      <c r="N255" s="51" t="e">
        <f t="shared" si="46"/>
        <v>#DIV/0!</v>
      </c>
      <c r="O255" s="51" t="e">
        <f t="shared" si="44"/>
        <v>#DIV/0!</v>
      </c>
      <c r="P255" s="49" t="e">
        <f>SUM((D235+D236+D237+D238+D239+D240+D241+D242+D243+D244+D245+D246+D247+D248+D249+D250+D251+D252+D253+D254+D255+H235+H236+H237+H238+H239+H240+H241+H242+H243+H244+H245+H246+H247+H248+H249+H250+H251+H252+H253+H254+H255)/(C235+C236+C237+C238+C239+C240+C241+C242+C243+C244+C245+C246+C247+C248+C249+C250+C251+C252+C253+C254+C255+G235+G236+G237+G238+G239+G240+G241+G242+G243+G244+G245+G246+G247+G248+G249+G250+G251+G252+G253+G254+G255))</f>
        <v>#DIV/0!</v>
      </c>
      <c r="Q255" s="50">
        <f>SUM((L234+L235+L236+L237+L238+L239+L240+L241+L242+L243+L244+L245+L246+L247+L248+L249+L250+L251+L252+L253+L254+L255)/(K234+K235+K236+K237+K238+K239+K240+K241+K242+K243+K244+K245+K246+K247+K248+K249+K250+K251+K252+K253+K254+K255))</f>
        <v>8</v>
      </c>
    </row>
    <row r="256" spans="1:17" ht="18" x14ac:dyDescent="0.25">
      <c r="A256" s="5"/>
      <c r="B256" s="12"/>
      <c r="C256" s="13"/>
      <c r="D256" s="13"/>
      <c r="E256" s="13"/>
      <c r="F256" s="13"/>
      <c r="G256" s="13"/>
      <c r="H256" s="13"/>
      <c r="I256" s="13"/>
      <c r="J256" s="13"/>
      <c r="K256" s="11">
        <f t="shared" si="42"/>
        <v>0</v>
      </c>
      <c r="L256" s="11">
        <f t="shared" si="42"/>
        <v>0</v>
      </c>
      <c r="M256" s="51" t="e">
        <f t="shared" si="43"/>
        <v>#DIV/0!</v>
      </c>
      <c r="N256" s="51" t="e">
        <f t="shared" si="46"/>
        <v>#DIV/0!</v>
      </c>
      <c r="O256" s="51" t="e">
        <f t="shared" si="44"/>
        <v>#DIV/0!</v>
      </c>
      <c r="P256" s="49" t="e">
        <f>SUM((D235+D236+D237+D238+D239+D240+D241+D242+D243+D244+D245+D246+D247+D248+D249+D250+D251+D252+D253+D254+D255+D256+H235+H236+H237+H238+H239+H240+H241+H242+H243+H244+H245+H246+H247+H248+H249+H250+H251+H252+H253+H254+H255+H256)/(C235+C236+C237+C238+C239+C240+C241+C242+C243+C244+C245+C246+C247+C248+C249+C250+C251+C252+C253+C254+C255+C256+G235+G236+G237+G238+G239+G240+G241+G242+G243+G244+G245+G246+G247+G248+G249+G250+G251+G252+G253+G254+G255+G256))</f>
        <v>#DIV/0!</v>
      </c>
      <c r="Q256" s="50">
        <f>SUM((L234+L235+L236+L237+L238+L239+L240+L241+L242+L243+L244+L245+L246+L247+L248+L249+L250+L251+L252+L253+L254+L255+L256)/(K234+K235+K236+K237+K238+K239+K240+K241+K242+K243+K244+K245+K246+K247+K248+K249+K250+K251+K252+K253+K254+K255+K256))</f>
        <v>8</v>
      </c>
    </row>
    <row r="257" spans="1:17" ht="18" x14ac:dyDescent="0.25">
      <c r="A257" s="5"/>
      <c r="B257" s="12"/>
      <c r="C257" s="13"/>
      <c r="D257" s="13"/>
      <c r="E257" s="13"/>
      <c r="F257" s="13"/>
      <c r="G257" s="13"/>
      <c r="H257" s="13"/>
      <c r="I257" s="13"/>
      <c r="J257" s="13"/>
      <c r="K257" s="11">
        <f t="shared" si="42"/>
        <v>0</v>
      </c>
      <c r="L257" s="11">
        <f t="shared" si="42"/>
        <v>0</v>
      </c>
      <c r="M257" s="51" t="e">
        <f t="shared" si="43"/>
        <v>#DIV/0!</v>
      </c>
      <c r="N257" s="51" t="e">
        <f t="shared" si="46"/>
        <v>#DIV/0!</v>
      </c>
      <c r="O257" s="51" t="e">
        <f t="shared" si="44"/>
        <v>#DIV/0!</v>
      </c>
      <c r="P257" s="49" t="e">
        <f>SUM((D235+D236+D237+D238+D239+D240+D241+D242+D243+D244+D245+D246+D247+D248+D249+D250+D251+D252+D253+D254+D255+D256+D257+H235+H236+H237+H238+H239+H240+H241+H242+H243+H244+H245+H246+H247+H248+H249+H250+H251+H252+H253+H254+H255+H256+H257)/(C235+C236+C237+C238+C239+C240+C241+C242+C243+C244+C245+C246+C247+C248+C249+C250+C251+C252+C253+C254+C255+C256+C257+G235+G236+G237+G238+G239+G240+G241+G242+G243+G244+G245+G246+G247+G248+G249+G250+G251+G252+G253+G254+G255+G256+G257))</f>
        <v>#DIV/0!</v>
      </c>
      <c r="Q257" s="50">
        <f>SUM((L234+L235+L236+L237+L238+L239+L240+L241+L242+L243+L244+L245+L246+L247+L248+L249+L250+L251+L252+L253+L254+L255+L256+L257)/(K234+K235+K236+K237+K238+K239+K240+K241+K242+K243+K244+K245+K246+K247+K248+K249+K250+K251+K252+K253+K254+K255+K256+K257))</f>
        <v>8</v>
      </c>
    </row>
    <row r="258" spans="1:17" ht="18" x14ac:dyDescent="0.25">
      <c r="A258" s="5"/>
      <c r="B258" s="12"/>
      <c r="C258" s="13"/>
      <c r="D258" s="13"/>
      <c r="E258" s="13"/>
      <c r="F258" s="13"/>
      <c r="G258" s="13"/>
      <c r="H258" s="13"/>
      <c r="I258" s="13"/>
      <c r="J258" s="13"/>
      <c r="K258" s="11">
        <f t="shared" si="42"/>
        <v>0</v>
      </c>
      <c r="L258" s="11">
        <f t="shared" si="42"/>
        <v>0</v>
      </c>
      <c r="M258" s="51" t="e">
        <f t="shared" si="43"/>
        <v>#DIV/0!</v>
      </c>
      <c r="N258" s="51" t="e">
        <f t="shared" si="46"/>
        <v>#DIV/0!</v>
      </c>
      <c r="O258" s="51" t="e">
        <f t="shared" si="44"/>
        <v>#DIV/0!</v>
      </c>
      <c r="P258" s="49" t="e">
        <f>SUM((D235+D236+D237+D238+D239+D240+D241+D242+D243+D244+D245+D246+D247+D248+D249+D250+D251+D252+D253+D254+D255+D256+D257+D258+H235+H236+H237+H238+H239+H240+H241+H242+H243+H244+H245+H246+H247+H248+H249+H250+H251+H252+H253+H254+H255+H256+H257+H258)/(C235+C236+C237+C238+C239+C240+C241+C242+C243+C244+C245+C246+C247+C248+C249+C250+C251+C252+C253+C254+C255+C256+C257+C258+G235+G236+G237+G238+G239+G240+G241+G242+G243+G244+G245+G246+G247+G248+G249+G250+G251+G252+G253+G254+G255+G256+G257+G258))</f>
        <v>#DIV/0!</v>
      </c>
      <c r="Q258" s="50">
        <f>SUM((L234+L235+L236+L237+L238+L239+L240+L241+L242+L243+L244+L245+L246+L247+L248+L249+L250+L251+L252+L253+L254+L255+L256+L257+L258)/(K234+K235+K236+K237+K238+K239+K240+K241+K242+K243+K244+K245+K246+K247+K248+K249+K250+K251+K252+K253+K254+K255+K256+K257+K258))</f>
        <v>8</v>
      </c>
    </row>
    <row r="259" spans="1:17" ht="18" x14ac:dyDescent="0.25">
      <c r="A259" s="5"/>
      <c r="B259" s="12"/>
      <c r="C259" s="13"/>
      <c r="D259" s="13"/>
      <c r="E259" s="13"/>
      <c r="F259" s="13"/>
      <c r="G259" s="13"/>
      <c r="H259" s="13"/>
      <c r="I259" s="13"/>
      <c r="J259" s="13"/>
      <c r="K259" s="11">
        <f t="shared" si="42"/>
        <v>0</v>
      </c>
      <c r="L259" s="11">
        <f t="shared" si="42"/>
        <v>0</v>
      </c>
      <c r="M259" s="51" t="e">
        <f t="shared" si="43"/>
        <v>#DIV/0!</v>
      </c>
      <c r="N259" s="51" t="e">
        <f t="shared" si="46"/>
        <v>#DIV/0!</v>
      </c>
      <c r="O259" s="51" t="e">
        <f t="shared" si="44"/>
        <v>#DIV/0!</v>
      </c>
      <c r="P259" s="49" t="e">
        <f>SUM((D235+D236+D237+D238+D239+D240+D241+D242+D243+D244+D245+D246+D247+D248+D249+D250+D251+D252+D253+D254+D255+D256+D257+D258+D259+H235+H236+H237+H238+H239+H240+H241+H242+H243+H244+H245+H246+H247+H248+H249+H250+H251+H252+H253+H254+H255+H256+H257+H258+H259)/(C235+C236+C237+C238+C239+C240+C241+C242+C243+C244+C245+C246+C247+C248+C249+C250+C251+C252+C253+C254+C255+C256+C257+C258+C259+G235+G236+G237+G238+G239+G240+G241+G242+G243+G244+G245+G246+G247+G248+G249+G250+G251+G252+G253+G254+G255+G256+G257+G258+G259))</f>
        <v>#DIV/0!</v>
      </c>
      <c r="Q259" s="50">
        <f>SUM((L234+L235+L236+L237+L238+L239+L240+L241+L242+L243+L244+L245+L246+L247+L248+L249+L250+L251+L252+L253+L254+L255+L256+L257+L258+L259)/(K234+K235+K236+K237+K238+K239+K240+K241+K242+K243+K244+K245+K246+K247+K248+K249+K250+K251+K252+K253+K254+K255+K256+K257+K258+K259))</f>
        <v>8</v>
      </c>
    </row>
    <row r="260" spans="1:17" ht="18" x14ac:dyDescent="0.25">
      <c r="A260" s="5"/>
      <c r="B260" s="15"/>
      <c r="C260" s="13"/>
      <c r="D260" s="13"/>
      <c r="E260" s="13"/>
      <c r="F260" s="13"/>
      <c r="G260" s="13"/>
      <c r="H260" s="13"/>
      <c r="I260" s="13"/>
      <c r="J260" s="13"/>
      <c r="K260" s="11">
        <f t="shared" si="42"/>
        <v>0</v>
      </c>
      <c r="L260" s="11">
        <f t="shared" si="42"/>
        <v>0</v>
      </c>
      <c r="M260" s="51" t="e">
        <f t="shared" si="43"/>
        <v>#DIV/0!</v>
      </c>
      <c r="N260" s="51" t="e">
        <f t="shared" si="46"/>
        <v>#DIV/0!</v>
      </c>
      <c r="O260" s="51" t="e">
        <f t="shared" si="44"/>
        <v>#DIV/0!</v>
      </c>
      <c r="P260" s="49" t="e">
        <f>SUM((D235+D236+D237+D238+D239+D240+D241+D242+D243+D244+D245+D246+D247+D248+D249+D250+D251+D252+D253+D254+D255+D256+D257+D258+D259+D260+H235+H236+H237+H238+H239+H240+H241+H242+H243+H244+H245+H246+H247+H248+H249+H250+H251+H252+H253+H254+H255+H256+H257+H258+H259+H260)/(C235+C236+C237+C238+C239+C240+C241+C242+C243+C244+C245+C246+C247+C248+C249+C250+C251+C252+C253+C254+C255+C256+C257+C258+C259+C260+G235+G236+G237+G238+G239+G240+G241+G242+G243+G244+G245+G246+G247+G248+G249+G250+G251+G252+G253+G254+G255+G256+G257+G258+G259+G260))</f>
        <v>#DIV/0!</v>
      </c>
      <c r="Q260" s="50">
        <f>SUM((L234+L235+L236+L237+L238+L239+L240+L241+L242+L243+L244+L245+L246+L247+L248+L249+L250+L251+L252+L253+L254+L255+L256+L257+L258+L259+L260)/(K234+K235+K236+K237+K238+K239+K240+K241+K242+K243+K244+K245+K246+K247+K248+K249+K250+K251+K252+K253+K254+K255+K256+K257+K258+K259+K260))</f>
        <v>8</v>
      </c>
    </row>
    <row r="261" spans="1:17" ht="18" x14ac:dyDescent="0.25">
      <c r="A261" s="5"/>
      <c r="B261" s="15"/>
      <c r="C261" s="13"/>
      <c r="D261" s="13"/>
      <c r="E261" s="13"/>
      <c r="F261" s="13"/>
      <c r="G261" s="13"/>
      <c r="H261" s="13"/>
      <c r="I261" s="13"/>
      <c r="J261" s="13"/>
      <c r="K261" s="11">
        <f t="shared" si="42"/>
        <v>0</v>
      </c>
      <c r="L261" s="11">
        <f t="shared" si="42"/>
        <v>0</v>
      </c>
      <c r="M261" s="51" t="e">
        <f t="shared" si="43"/>
        <v>#DIV/0!</v>
      </c>
      <c r="N261" s="51" t="e">
        <f t="shared" si="46"/>
        <v>#DIV/0!</v>
      </c>
      <c r="O261" s="51" t="e">
        <f t="shared" si="44"/>
        <v>#DIV/0!</v>
      </c>
      <c r="P261" s="49" t="e">
        <f>SUM((D235+D236+D237+D238+D239+D240+D241+D242+D243+D244+D245+D246+D247+D248+D249+D250+D251+D252+D253+D254+D255+D256+D257+D258+D259+D260+D261+H235+H236+H237+H238+H239+H240+H241+H242+H243+H244+H245+H246+H247+H248+H249+H250+H251+H252+H253+H254+H255+H256+H257+H258+H259+H260+H261)/(C235+C236+C237+C238+C239+C240+C241+C242+C243+C244+C245+C246+C247+C248+C249+C250+C251+C252+C253+C254+C255+C256+C257+C258+C259+C260+C261+G235+G236+G237+G238+G239+G240+G241+G242+G243+G244+G245+G246+G247+G248+G249+G250+G251+G252+G253+G254+G255+G256+G257+G258+G259+G260+G261))</f>
        <v>#DIV/0!</v>
      </c>
      <c r="Q261" s="50">
        <f>SUM((L234+L235+L236+L237+L238+L239+L240+L241+L242+L243+L244+L245+L246+L247+L248+L249+L250+L251+L252+L253+L254+L255+L256+L257+L258+L259+L260+L261)/(K234+K235+K236+K237+K238+K239+K240+K241+K242+K243+K244+K245+K246+K247+K248+K249+K250+K251+K252+K253+K254+K255+K256+K257+K258+K259+K260+K261))</f>
        <v>8</v>
      </c>
    </row>
    <row r="262" spans="1:17" ht="18" x14ac:dyDescent="0.25">
      <c r="A262" s="5"/>
      <c r="B262" s="8"/>
      <c r="C262" s="14"/>
      <c r="D262" s="14"/>
      <c r="E262" s="14"/>
      <c r="F262" s="14"/>
      <c r="G262" s="14"/>
      <c r="H262" s="14"/>
      <c r="I262" s="14"/>
      <c r="J262" s="14"/>
      <c r="K262" s="8"/>
      <c r="L262" s="8"/>
      <c r="M262" s="46"/>
      <c r="N262" s="46"/>
      <c r="O262" s="46"/>
      <c r="P262" s="46"/>
      <c r="Q262" s="48"/>
    </row>
    <row r="263" spans="1:17" ht="18.75" thickBot="1" x14ac:dyDescent="0.3">
      <c r="A263" s="5"/>
      <c r="B263" s="8"/>
      <c r="C263" s="14"/>
      <c r="D263" s="14"/>
      <c r="E263" s="14"/>
      <c r="F263" s="14"/>
      <c r="G263" s="14"/>
      <c r="H263" s="14"/>
      <c r="I263" s="14"/>
      <c r="J263" s="14"/>
      <c r="K263" s="8"/>
      <c r="L263" s="8"/>
      <c r="M263" s="46"/>
      <c r="N263" s="46"/>
      <c r="O263" s="46"/>
      <c r="P263" s="46"/>
      <c r="Q263" s="48"/>
    </row>
    <row r="264" spans="1:17" ht="19.5" thickTop="1" thickBot="1" x14ac:dyDescent="0.3">
      <c r="A264" s="17" t="s">
        <v>18</v>
      </c>
      <c r="B264" s="19"/>
      <c r="C264" s="70">
        <f>Q261</f>
        <v>8</v>
      </c>
      <c r="D264" s="20"/>
      <c r="E264" s="20">
        <f>COUNTA(E235:E261)</f>
        <v>0</v>
      </c>
      <c r="F264" s="20">
        <f t="shared" ref="F264:J264" si="47">COUNTA(F235:F261)</f>
        <v>0</v>
      </c>
      <c r="G264" s="20"/>
      <c r="H264" s="20"/>
      <c r="I264" s="20">
        <f t="shared" si="47"/>
        <v>0</v>
      </c>
      <c r="J264" s="20">
        <f t="shared" si="47"/>
        <v>0</v>
      </c>
      <c r="K264" s="68">
        <f>SUM(K234:K261)</f>
        <v>62.625</v>
      </c>
      <c r="L264" s="68">
        <f>SUM(L234:L261)</f>
        <v>501</v>
      </c>
      <c r="M264" s="52"/>
      <c r="N264" s="52"/>
      <c r="O264" s="53"/>
      <c r="P264" s="53"/>
      <c r="Q264" s="48"/>
    </row>
    <row r="265" spans="1:17" ht="18" x14ac:dyDescent="0.25">
      <c r="A265" s="18"/>
      <c r="B265" s="18"/>
      <c r="C265" s="16"/>
      <c r="D265" s="16"/>
      <c r="E265" s="16"/>
      <c r="F265" s="16"/>
      <c r="G265" s="16"/>
      <c r="H265" s="16"/>
      <c r="I265" s="16"/>
      <c r="J265" s="16"/>
      <c r="K265" s="5"/>
      <c r="L265" s="5"/>
      <c r="M265" s="48"/>
      <c r="N265" s="48"/>
      <c r="O265" s="50"/>
      <c r="P265" s="50"/>
      <c r="Q265" s="48"/>
    </row>
    <row r="266" spans="1:17" ht="36.75" thickBot="1" x14ac:dyDescent="0.3">
      <c r="A266" s="4"/>
      <c r="B266" s="4"/>
      <c r="C266" s="4"/>
      <c r="D266" s="4" t="s">
        <v>19</v>
      </c>
      <c r="E266" s="4" t="s">
        <v>4</v>
      </c>
      <c r="F266" s="4" t="s">
        <v>5</v>
      </c>
      <c r="G266" s="4"/>
      <c r="H266" s="4" t="s">
        <v>20</v>
      </c>
      <c r="I266" s="4" t="s">
        <v>4</v>
      </c>
      <c r="J266" s="4" t="s">
        <v>5</v>
      </c>
      <c r="K266" s="5"/>
      <c r="L266" s="5"/>
      <c r="M266" s="48"/>
      <c r="N266" s="48"/>
      <c r="O266" s="48"/>
      <c r="P266" s="48"/>
      <c r="Q266" s="48"/>
    </row>
    <row r="267" spans="1:17" ht="18" x14ac:dyDescent="0.25">
      <c r="A267" s="5" t="s">
        <v>21</v>
      </c>
      <c r="B267" s="12">
        <v>46282</v>
      </c>
      <c r="C267" s="25"/>
      <c r="D267" s="26"/>
      <c r="E267" s="26" t="s">
        <v>17</v>
      </c>
      <c r="F267" s="26"/>
      <c r="G267" s="26"/>
      <c r="H267" s="26"/>
      <c r="I267" s="26" t="s">
        <v>17</v>
      </c>
      <c r="J267" s="26"/>
      <c r="K267" s="5"/>
      <c r="L267" s="5"/>
      <c r="M267" s="48"/>
      <c r="N267" s="48"/>
      <c r="O267" s="48"/>
      <c r="P267" s="48"/>
      <c r="Q267" s="48"/>
    </row>
    <row r="268" spans="1:17" ht="18" x14ac:dyDescent="0.25">
      <c r="A268" s="5"/>
      <c r="B268" s="12">
        <f>SUM(B267+7)</f>
        <v>46289</v>
      </c>
      <c r="C268" s="25"/>
      <c r="D268" s="25"/>
      <c r="E268" s="25"/>
      <c r="F268" s="25" t="s">
        <v>17</v>
      </c>
      <c r="G268" s="25"/>
      <c r="H268" s="25"/>
      <c r="I268" s="25"/>
      <c r="J268" s="25" t="s">
        <v>17</v>
      </c>
      <c r="K268" s="5"/>
      <c r="L268" s="5"/>
      <c r="M268" s="48"/>
      <c r="N268" s="48"/>
      <c r="O268" s="48"/>
      <c r="P268" s="48"/>
      <c r="Q268" s="48"/>
    </row>
    <row r="269" spans="1:17" ht="18" x14ac:dyDescent="0.25">
      <c r="A269" s="5"/>
      <c r="B269" s="12">
        <f t="shared" ref="B269:B284" si="48">SUM(B268+7)</f>
        <v>46296</v>
      </c>
      <c r="C269" s="25"/>
      <c r="D269" s="25"/>
      <c r="E269" s="25"/>
      <c r="F269" s="25" t="s">
        <v>17</v>
      </c>
      <c r="G269" s="25"/>
      <c r="H269" s="25"/>
      <c r="I269" s="25" t="s">
        <v>17</v>
      </c>
      <c r="J269" s="25"/>
      <c r="K269" s="5"/>
      <c r="L269" s="5"/>
      <c r="M269" s="48"/>
      <c r="N269" s="48"/>
      <c r="O269" s="48"/>
      <c r="P269" s="48"/>
      <c r="Q269" s="48"/>
    </row>
    <row r="270" spans="1:17" ht="18" x14ac:dyDescent="0.25">
      <c r="A270" s="5"/>
      <c r="B270" s="12">
        <f t="shared" si="48"/>
        <v>46303</v>
      </c>
      <c r="C270" s="25"/>
      <c r="D270" s="25"/>
      <c r="E270" s="25"/>
      <c r="F270" s="25" t="s">
        <v>17</v>
      </c>
      <c r="G270" s="25"/>
      <c r="H270" s="25"/>
      <c r="I270" s="25" t="s">
        <v>17</v>
      </c>
      <c r="J270" s="25"/>
      <c r="K270" s="5"/>
      <c r="L270" s="5"/>
      <c r="M270" s="48"/>
      <c r="N270" s="48"/>
      <c r="O270" s="48"/>
      <c r="P270" s="48"/>
      <c r="Q270" s="48"/>
    </row>
    <row r="271" spans="1:17" ht="18" x14ac:dyDescent="0.25">
      <c r="A271" s="5"/>
      <c r="B271" s="12">
        <f t="shared" si="48"/>
        <v>46310</v>
      </c>
      <c r="C271" s="25"/>
      <c r="D271" s="25"/>
      <c r="E271" s="25"/>
      <c r="F271" s="25" t="s">
        <v>17</v>
      </c>
      <c r="G271" s="25"/>
      <c r="H271" s="25"/>
      <c r="I271" s="25" t="s">
        <v>17</v>
      </c>
      <c r="J271" s="25"/>
      <c r="K271" s="5"/>
      <c r="L271" s="5"/>
      <c r="M271" s="48"/>
      <c r="N271" s="48"/>
      <c r="O271" s="48"/>
      <c r="P271" s="48"/>
      <c r="Q271" s="48"/>
    </row>
    <row r="272" spans="1:17" ht="18" x14ac:dyDescent="0.25">
      <c r="A272" s="5"/>
      <c r="B272" s="12">
        <f t="shared" si="48"/>
        <v>46317</v>
      </c>
      <c r="C272" s="25"/>
      <c r="D272" s="25"/>
      <c r="E272" s="25" t="s">
        <v>17</v>
      </c>
      <c r="F272" s="25"/>
      <c r="G272" s="25"/>
      <c r="H272" s="25"/>
      <c r="I272" s="25" t="s">
        <v>17</v>
      </c>
      <c r="J272" s="25"/>
      <c r="K272" s="5"/>
      <c r="L272" s="5"/>
      <c r="M272" s="48"/>
      <c r="N272" s="48"/>
      <c r="O272" s="48"/>
      <c r="P272" s="48"/>
      <c r="Q272" s="48"/>
    </row>
    <row r="273" spans="1:17" ht="18" x14ac:dyDescent="0.25">
      <c r="A273" s="5"/>
      <c r="B273" s="12">
        <f t="shared" si="48"/>
        <v>46324</v>
      </c>
      <c r="C273" s="25"/>
      <c r="D273" s="25"/>
      <c r="E273" s="25"/>
      <c r="F273" s="25"/>
      <c r="G273" s="25"/>
      <c r="H273" s="25"/>
      <c r="I273" s="25"/>
      <c r="J273" s="25"/>
      <c r="K273" s="5"/>
      <c r="L273" s="5"/>
      <c r="M273" s="48"/>
      <c r="N273" s="48"/>
      <c r="O273" s="48"/>
      <c r="P273" s="48"/>
      <c r="Q273" s="48"/>
    </row>
    <row r="274" spans="1:17" ht="18" x14ac:dyDescent="0.25">
      <c r="A274" s="5"/>
      <c r="B274" s="12">
        <f t="shared" si="48"/>
        <v>46331</v>
      </c>
      <c r="C274" s="25"/>
      <c r="D274" s="25"/>
      <c r="E274" s="25"/>
      <c r="F274" s="25"/>
      <c r="G274" s="25"/>
      <c r="H274" s="25"/>
      <c r="I274" s="25"/>
      <c r="J274" s="25"/>
      <c r="K274" s="5"/>
      <c r="L274" s="5"/>
      <c r="M274" s="48"/>
      <c r="N274" s="48"/>
      <c r="O274" s="48"/>
      <c r="P274" s="48"/>
      <c r="Q274" s="48"/>
    </row>
    <row r="275" spans="1:17" ht="18" x14ac:dyDescent="0.25">
      <c r="A275" s="5"/>
      <c r="B275" s="12">
        <f t="shared" si="48"/>
        <v>46338</v>
      </c>
      <c r="C275" s="25"/>
      <c r="D275" s="25"/>
      <c r="E275" s="25"/>
      <c r="F275" s="25"/>
      <c r="G275" s="25"/>
      <c r="H275" s="25"/>
      <c r="I275" s="25"/>
      <c r="J275" s="25"/>
      <c r="K275" s="5"/>
      <c r="L275" s="5"/>
      <c r="M275" s="48"/>
      <c r="N275" s="48"/>
      <c r="O275" s="48"/>
      <c r="P275" s="48"/>
      <c r="Q275" s="48"/>
    </row>
    <row r="276" spans="1:17" ht="18" x14ac:dyDescent="0.25">
      <c r="A276" s="5"/>
      <c r="B276" s="12">
        <f t="shared" si="48"/>
        <v>46345</v>
      </c>
      <c r="C276" s="25"/>
      <c r="D276" s="25"/>
      <c r="E276" s="25"/>
      <c r="F276" s="25"/>
      <c r="G276" s="25"/>
      <c r="H276" s="25"/>
      <c r="I276" s="25"/>
      <c r="J276" s="25"/>
      <c r="K276" s="5"/>
      <c r="L276" s="5"/>
      <c r="M276" s="48"/>
      <c r="N276" s="48"/>
      <c r="O276" s="48"/>
      <c r="P276" s="48"/>
      <c r="Q276" s="48"/>
    </row>
    <row r="277" spans="1:17" ht="18" x14ac:dyDescent="0.25">
      <c r="A277" s="5"/>
      <c r="B277" s="12">
        <f t="shared" si="48"/>
        <v>46352</v>
      </c>
      <c r="C277" s="25"/>
      <c r="D277" s="25"/>
      <c r="E277" s="25"/>
      <c r="F277" s="25"/>
      <c r="G277" s="25"/>
      <c r="H277" s="25"/>
      <c r="I277" s="25"/>
      <c r="J277" s="25"/>
      <c r="K277" s="5"/>
      <c r="L277" s="5"/>
      <c r="M277" s="48"/>
      <c r="N277" s="48"/>
      <c r="O277" s="48"/>
      <c r="P277" s="48"/>
      <c r="Q277" s="48"/>
    </row>
    <row r="278" spans="1:17" ht="18" x14ac:dyDescent="0.25">
      <c r="A278" s="5"/>
      <c r="B278" s="12">
        <f t="shared" si="48"/>
        <v>46359</v>
      </c>
      <c r="C278" s="25"/>
      <c r="D278" s="25"/>
      <c r="E278" s="25"/>
      <c r="F278" s="25"/>
      <c r="G278" s="25"/>
      <c r="H278" s="25"/>
      <c r="I278" s="25"/>
      <c r="J278" s="25"/>
      <c r="K278" s="5"/>
      <c r="L278" s="5"/>
      <c r="M278" s="48"/>
      <c r="N278" s="48"/>
      <c r="O278" s="48"/>
      <c r="P278" s="48"/>
      <c r="Q278" s="48"/>
    </row>
    <row r="279" spans="1:17" ht="18" x14ac:dyDescent="0.25">
      <c r="A279" s="5"/>
      <c r="B279" s="12">
        <f t="shared" si="48"/>
        <v>46366</v>
      </c>
      <c r="C279" s="25"/>
      <c r="D279" s="25"/>
      <c r="E279" s="25"/>
      <c r="F279" s="25"/>
      <c r="G279" s="25"/>
      <c r="H279" s="25"/>
      <c r="I279" s="25"/>
      <c r="J279" s="25"/>
      <c r="K279" s="5"/>
      <c r="L279" s="5"/>
      <c r="M279" s="48"/>
      <c r="N279" s="48"/>
      <c r="O279" s="48"/>
      <c r="P279" s="48"/>
      <c r="Q279" s="48"/>
    </row>
    <row r="280" spans="1:17" ht="18" x14ac:dyDescent="0.25">
      <c r="A280" s="5"/>
      <c r="B280" s="12">
        <f t="shared" si="48"/>
        <v>46373</v>
      </c>
      <c r="C280" s="25"/>
      <c r="D280" s="25"/>
      <c r="E280" s="25"/>
      <c r="F280" s="25"/>
      <c r="G280" s="25"/>
      <c r="H280" s="25"/>
      <c r="I280" s="25"/>
      <c r="J280" s="25"/>
      <c r="K280" s="5"/>
      <c r="L280" s="5"/>
      <c r="M280" s="48"/>
      <c r="N280" s="48"/>
      <c r="O280" s="48"/>
      <c r="P280" s="48"/>
      <c r="Q280" s="48"/>
    </row>
    <row r="281" spans="1:17" ht="18" x14ac:dyDescent="0.25">
      <c r="A281" s="5"/>
      <c r="B281" s="12">
        <f t="shared" si="48"/>
        <v>46380</v>
      </c>
      <c r="C281" s="25"/>
      <c r="D281" s="25"/>
      <c r="E281" s="25"/>
      <c r="F281" s="25"/>
      <c r="G281" s="25"/>
      <c r="H281" s="25"/>
      <c r="I281" s="25"/>
      <c r="J281" s="25"/>
      <c r="K281" s="5"/>
      <c r="L281" s="5"/>
      <c r="M281" s="48"/>
      <c r="N281" s="48"/>
      <c r="O281" s="48"/>
      <c r="P281" s="48"/>
      <c r="Q281" s="48"/>
    </row>
    <row r="282" spans="1:17" ht="18" x14ac:dyDescent="0.25">
      <c r="A282" s="5"/>
      <c r="B282" s="12">
        <f t="shared" si="48"/>
        <v>46387</v>
      </c>
      <c r="C282" s="25"/>
      <c r="D282" s="25"/>
      <c r="E282" s="25"/>
      <c r="F282" s="25"/>
      <c r="G282" s="25"/>
      <c r="H282" s="25"/>
      <c r="I282" s="25"/>
      <c r="J282" s="25"/>
      <c r="K282" s="5"/>
      <c r="L282" s="5"/>
      <c r="M282" s="48"/>
      <c r="N282" s="48"/>
      <c r="O282" s="48"/>
      <c r="P282" s="48"/>
      <c r="Q282" s="48"/>
    </row>
    <row r="283" spans="1:17" ht="18" x14ac:dyDescent="0.25">
      <c r="A283" s="5"/>
      <c r="B283" s="12">
        <f t="shared" si="48"/>
        <v>46394</v>
      </c>
      <c r="C283" s="25"/>
      <c r="D283" s="25"/>
      <c r="E283" s="25"/>
      <c r="F283" s="25"/>
      <c r="G283" s="25"/>
      <c r="H283" s="25"/>
      <c r="I283" s="25"/>
      <c r="J283" s="25"/>
      <c r="K283" s="5"/>
      <c r="L283" s="5"/>
      <c r="M283" s="48"/>
      <c r="N283" s="48"/>
      <c r="O283" s="48"/>
      <c r="P283" s="48"/>
      <c r="Q283" s="48"/>
    </row>
    <row r="284" spans="1:17" ht="18" x14ac:dyDescent="0.25">
      <c r="A284" s="5"/>
      <c r="B284" s="12">
        <f t="shared" si="48"/>
        <v>46401</v>
      </c>
      <c r="C284" s="25"/>
      <c r="D284" s="25"/>
      <c r="E284" s="25"/>
      <c r="F284" s="25"/>
      <c r="G284" s="25"/>
      <c r="H284" s="25"/>
      <c r="I284" s="25"/>
      <c r="J284" s="25"/>
      <c r="K284" s="5"/>
      <c r="L284" s="5"/>
      <c r="M284" s="48"/>
      <c r="N284" s="48"/>
      <c r="O284" s="48"/>
      <c r="P284" s="48"/>
      <c r="Q284" s="48"/>
    </row>
    <row r="285" spans="1:17" ht="18" x14ac:dyDescent="0.25">
      <c r="A285" s="5"/>
      <c r="B285" s="12">
        <f>SUM(B284+7)</f>
        <v>46408</v>
      </c>
      <c r="C285" s="25"/>
      <c r="D285" s="25"/>
      <c r="E285" s="25"/>
      <c r="F285" s="25"/>
      <c r="G285" s="25"/>
      <c r="H285" s="25"/>
      <c r="I285" s="25"/>
      <c r="J285" s="25"/>
      <c r="K285" s="5"/>
      <c r="L285" s="5"/>
      <c r="M285" s="48"/>
      <c r="N285" s="48"/>
      <c r="O285" s="48"/>
      <c r="P285" s="48"/>
      <c r="Q285" s="48"/>
    </row>
    <row r="286" spans="1:17" ht="18" x14ac:dyDescent="0.25">
      <c r="A286" s="5"/>
      <c r="B286" s="12">
        <f>SUM(B285+7)</f>
        <v>46415</v>
      </c>
      <c r="C286" s="25"/>
      <c r="D286" s="25"/>
      <c r="E286" s="25"/>
      <c r="F286" s="25"/>
      <c r="G286" s="25"/>
      <c r="H286" s="25"/>
      <c r="I286" s="25"/>
      <c r="J286" s="25"/>
      <c r="K286" s="5"/>
      <c r="L286" s="5"/>
      <c r="M286" s="48"/>
      <c r="N286" s="48"/>
      <c r="O286" s="48"/>
      <c r="P286" s="48"/>
      <c r="Q286" s="48"/>
    </row>
    <row r="287" spans="1:17" ht="18" x14ac:dyDescent="0.25">
      <c r="A287" s="5"/>
      <c r="B287" s="12"/>
      <c r="C287" s="25"/>
      <c r="D287" s="25"/>
      <c r="E287" s="25"/>
      <c r="F287" s="25"/>
      <c r="G287" s="25"/>
      <c r="H287" s="25"/>
      <c r="I287" s="25"/>
      <c r="J287" s="25"/>
      <c r="K287" s="5"/>
      <c r="L287" s="5"/>
      <c r="M287" s="48"/>
      <c r="N287" s="48"/>
      <c r="O287" s="48"/>
      <c r="P287" s="48"/>
      <c r="Q287" s="48"/>
    </row>
    <row r="288" spans="1:17" ht="18" x14ac:dyDescent="0.25">
      <c r="A288" s="5"/>
      <c r="B288" s="12"/>
      <c r="C288" s="25"/>
      <c r="D288" s="25"/>
      <c r="E288" s="25"/>
      <c r="F288" s="25"/>
      <c r="G288" s="25"/>
      <c r="H288" s="25"/>
      <c r="I288" s="25"/>
      <c r="J288" s="25"/>
      <c r="K288" s="5"/>
      <c r="L288" s="5"/>
      <c r="M288" s="48"/>
      <c r="N288" s="48"/>
      <c r="O288" s="48"/>
      <c r="P288" s="48"/>
      <c r="Q288" s="48"/>
    </row>
    <row r="289" spans="1:17" ht="18" x14ac:dyDescent="0.25">
      <c r="A289" s="5"/>
      <c r="B289" s="12"/>
      <c r="C289" s="25"/>
      <c r="D289" s="25"/>
      <c r="E289" s="25"/>
      <c r="F289" s="25"/>
      <c r="G289" s="25"/>
      <c r="H289" s="25"/>
      <c r="I289" s="25"/>
      <c r="J289" s="25"/>
      <c r="K289" s="5"/>
      <c r="L289" s="5"/>
      <c r="M289" s="48"/>
      <c r="N289" s="48"/>
      <c r="O289" s="48"/>
      <c r="P289" s="48"/>
      <c r="Q289" s="48"/>
    </row>
    <row r="290" spans="1:17" ht="18" x14ac:dyDescent="0.25">
      <c r="A290" s="5"/>
      <c r="B290" s="12"/>
      <c r="C290" s="25"/>
      <c r="D290" s="25"/>
      <c r="E290" s="25"/>
      <c r="F290" s="25"/>
      <c r="G290" s="25"/>
      <c r="H290" s="25"/>
      <c r="I290" s="25"/>
      <c r="J290" s="25"/>
      <c r="K290" s="5"/>
      <c r="L290" s="5"/>
      <c r="M290" s="48"/>
      <c r="N290" s="48"/>
      <c r="O290" s="48"/>
      <c r="P290" s="48"/>
      <c r="Q290" s="48"/>
    </row>
    <row r="291" spans="1:17" ht="18" x14ac:dyDescent="0.25">
      <c r="A291" s="5"/>
      <c r="B291" s="12"/>
      <c r="C291" s="25"/>
      <c r="D291" s="25"/>
      <c r="E291" s="25"/>
      <c r="F291" s="25"/>
      <c r="G291" s="25"/>
      <c r="H291" s="25"/>
      <c r="I291" s="25"/>
      <c r="J291" s="25"/>
      <c r="K291" s="5"/>
      <c r="L291" s="5"/>
      <c r="M291" s="48"/>
      <c r="N291" s="48"/>
      <c r="O291" s="48"/>
      <c r="P291" s="48"/>
      <c r="Q291" s="48"/>
    </row>
    <row r="292" spans="1:17" ht="18" x14ac:dyDescent="0.25">
      <c r="A292" s="5"/>
      <c r="B292" s="15"/>
      <c r="C292" s="25"/>
      <c r="D292" s="25"/>
      <c r="E292" s="25"/>
      <c r="F292" s="25"/>
      <c r="G292" s="25"/>
      <c r="H292" s="25"/>
      <c r="I292" s="25"/>
      <c r="J292" s="25"/>
      <c r="K292" s="5"/>
      <c r="L292" s="5"/>
      <c r="M292" s="48"/>
      <c r="N292" s="48"/>
      <c r="O292" s="48"/>
      <c r="P292" s="48"/>
      <c r="Q292" s="48"/>
    </row>
    <row r="293" spans="1:17" ht="18" x14ac:dyDescent="0.25">
      <c r="A293" s="5"/>
      <c r="B293" s="15"/>
      <c r="C293" s="25"/>
      <c r="D293" s="25"/>
      <c r="E293" s="25"/>
      <c r="F293" s="25"/>
      <c r="G293" s="25"/>
      <c r="H293" s="25"/>
      <c r="I293" s="25"/>
      <c r="J293" s="25"/>
      <c r="K293" s="5"/>
      <c r="L293" s="5"/>
      <c r="M293" s="48"/>
      <c r="N293" s="48"/>
      <c r="O293" s="48"/>
      <c r="P293" s="48"/>
      <c r="Q293" s="48"/>
    </row>
    <row r="294" spans="1:17" ht="18" x14ac:dyDescent="0.25">
      <c r="A294" s="5"/>
      <c r="B294" s="8"/>
      <c r="C294" s="16"/>
      <c r="D294" s="16"/>
      <c r="E294" s="16"/>
      <c r="F294" s="16"/>
      <c r="G294" s="16"/>
      <c r="H294" s="16"/>
      <c r="I294" s="16"/>
      <c r="J294" s="16"/>
      <c r="K294" s="5"/>
      <c r="L294" s="5"/>
      <c r="M294" s="48"/>
      <c r="N294" s="48"/>
      <c r="O294" s="48"/>
      <c r="P294" s="48"/>
      <c r="Q294" s="48"/>
    </row>
    <row r="295" spans="1:17" ht="18.75" thickBot="1" x14ac:dyDescent="0.3">
      <c r="A295" s="5"/>
      <c r="B295" s="28"/>
      <c r="C295" s="16"/>
      <c r="D295" s="16"/>
      <c r="E295" s="16"/>
      <c r="F295" s="16"/>
      <c r="G295" s="16"/>
      <c r="H295" s="16"/>
      <c r="I295" s="16"/>
      <c r="J295" s="16"/>
      <c r="K295" s="5"/>
      <c r="L295" s="5"/>
      <c r="M295" s="48"/>
      <c r="N295" s="48"/>
      <c r="O295" s="48"/>
      <c r="P295" s="48"/>
      <c r="Q295" s="48"/>
    </row>
    <row r="296" spans="1:17" ht="18.75" thickTop="1" x14ac:dyDescent="0.25">
      <c r="A296" s="22"/>
      <c r="B296" s="22"/>
      <c r="C296" s="20"/>
      <c r="D296" s="20"/>
      <c r="E296" s="20">
        <f>COUNTA(E267:E293)</f>
        <v>2</v>
      </c>
      <c r="F296" s="20">
        <f t="shared" ref="F296:J296" si="49">COUNTA(F267:F293)</f>
        <v>4</v>
      </c>
      <c r="G296" s="20"/>
      <c r="H296" s="20"/>
      <c r="I296" s="20">
        <f t="shared" si="49"/>
        <v>5</v>
      </c>
      <c r="J296" s="20">
        <f t="shared" si="49"/>
        <v>1</v>
      </c>
      <c r="K296" s="5"/>
      <c r="L296" s="5"/>
      <c r="M296" s="48"/>
      <c r="N296" s="48"/>
      <c r="O296" s="48"/>
      <c r="P296" s="48"/>
      <c r="Q296" s="48"/>
    </row>
    <row r="297" spans="1:17" ht="18" x14ac:dyDescent="0.25">
      <c r="A297" s="5"/>
      <c r="B297" s="28"/>
      <c r="C297" s="16"/>
      <c r="D297" s="16"/>
      <c r="E297" s="16"/>
      <c r="F297" s="16"/>
      <c r="G297" s="16"/>
      <c r="H297" s="16"/>
      <c r="I297" s="16"/>
      <c r="J297" s="16"/>
      <c r="K297" s="5"/>
      <c r="L297" s="5"/>
      <c r="M297" s="48"/>
      <c r="N297" s="48"/>
      <c r="O297" s="48"/>
      <c r="P297" s="48"/>
      <c r="Q297" s="48"/>
    </row>
    <row r="298" spans="1:17" ht="36.75" thickBot="1" x14ac:dyDescent="0.3">
      <c r="A298" s="4"/>
      <c r="B298" s="4"/>
      <c r="C298" s="2"/>
      <c r="D298" s="2" t="s">
        <v>19</v>
      </c>
      <c r="E298" s="2" t="s">
        <v>4</v>
      </c>
      <c r="F298" s="2" t="s">
        <v>5</v>
      </c>
      <c r="G298" s="2"/>
      <c r="H298" s="2" t="s">
        <v>20</v>
      </c>
      <c r="I298" s="2" t="s">
        <v>4</v>
      </c>
      <c r="J298" s="2" t="s">
        <v>5</v>
      </c>
      <c r="K298" s="5"/>
      <c r="L298" s="5"/>
      <c r="M298" s="48"/>
      <c r="N298" s="48"/>
      <c r="O298" s="48"/>
      <c r="P298" s="48"/>
      <c r="Q298" s="48"/>
    </row>
    <row r="299" spans="1:17" ht="18" customHeight="1" x14ac:dyDescent="0.25">
      <c r="A299" s="27" t="s">
        <v>22</v>
      </c>
      <c r="B299" s="12">
        <v>46282</v>
      </c>
      <c r="C299" s="25"/>
      <c r="D299" s="25"/>
      <c r="E299" s="25" t="s">
        <v>17</v>
      </c>
      <c r="F299" s="25"/>
      <c r="G299" s="25"/>
      <c r="H299" s="25"/>
      <c r="I299" s="25"/>
      <c r="J299" s="25" t="s">
        <v>17</v>
      </c>
      <c r="K299" s="5"/>
      <c r="L299" s="5"/>
      <c r="M299" s="48"/>
      <c r="N299" s="48"/>
      <c r="O299" s="48"/>
      <c r="P299" s="48"/>
      <c r="Q299" s="48"/>
    </row>
    <row r="300" spans="1:17" ht="18" x14ac:dyDescent="0.25">
      <c r="A300" s="5"/>
      <c r="B300" s="12">
        <f>SUM(B299+7)</f>
        <v>46289</v>
      </c>
      <c r="C300" s="25"/>
      <c r="D300" s="25"/>
      <c r="E300" s="25" t="s">
        <v>17</v>
      </c>
      <c r="F300" s="25"/>
      <c r="G300" s="25"/>
      <c r="H300" s="25"/>
      <c r="I300" s="25"/>
      <c r="J300" s="25" t="s">
        <v>17</v>
      </c>
      <c r="K300" s="5"/>
      <c r="L300" s="5"/>
      <c r="M300" s="48"/>
      <c r="N300" s="48"/>
      <c r="O300" s="48"/>
      <c r="P300" s="48"/>
      <c r="Q300" s="48"/>
    </row>
    <row r="301" spans="1:17" ht="18" x14ac:dyDescent="0.25">
      <c r="A301" s="5"/>
      <c r="B301" s="12">
        <f t="shared" ref="B301:B316" si="50">SUM(B300+7)</f>
        <v>46296</v>
      </c>
      <c r="C301" s="25"/>
      <c r="D301" s="25"/>
      <c r="E301" s="25"/>
      <c r="F301" s="25" t="s">
        <v>17</v>
      </c>
      <c r="G301" s="25"/>
      <c r="H301" s="25"/>
      <c r="I301" s="25" t="s">
        <v>17</v>
      </c>
      <c r="J301" s="25"/>
      <c r="K301" s="5"/>
      <c r="L301" s="5"/>
      <c r="M301" s="48"/>
      <c r="N301" s="48"/>
      <c r="O301" s="48"/>
      <c r="P301" s="48"/>
      <c r="Q301" s="48"/>
    </row>
    <row r="302" spans="1:17" ht="18" x14ac:dyDescent="0.25">
      <c r="A302" s="5"/>
      <c r="B302" s="12">
        <f t="shared" si="50"/>
        <v>46303</v>
      </c>
      <c r="C302" s="25"/>
      <c r="D302" s="25"/>
      <c r="E302" s="25"/>
      <c r="F302" s="25" t="s">
        <v>17</v>
      </c>
      <c r="G302" s="25"/>
      <c r="H302" s="25"/>
      <c r="I302" s="25" t="s">
        <v>17</v>
      </c>
      <c r="J302" s="25"/>
      <c r="K302" s="5"/>
      <c r="L302" s="5"/>
      <c r="M302" s="48"/>
      <c r="N302" s="48"/>
      <c r="O302" s="48"/>
      <c r="P302" s="48"/>
      <c r="Q302" s="48"/>
    </row>
    <row r="303" spans="1:17" ht="18" x14ac:dyDescent="0.25">
      <c r="A303" s="5"/>
      <c r="B303" s="12">
        <f t="shared" si="50"/>
        <v>46310</v>
      </c>
      <c r="C303" s="25"/>
      <c r="D303" s="25"/>
      <c r="E303" s="25" t="s">
        <v>17</v>
      </c>
      <c r="F303" s="25"/>
      <c r="G303" s="25"/>
      <c r="H303" s="25"/>
      <c r="I303" s="25" t="s">
        <v>17</v>
      </c>
      <c r="J303" s="25"/>
      <c r="K303" s="5"/>
      <c r="L303" s="5"/>
      <c r="M303" s="48"/>
      <c r="N303" s="48"/>
      <c r="O303" s="48"/>
      <c r="P303" s="48"/>
      <c r="Q303" s="48"/>
    </row>
    <row r="304" spans="1:17" ht="18" x14ac:dyDescent="0.25">
      <c r="A304" s="5"/>
      <c r="B304" s="12">
        <f t="shared" si="50"/>
        <v>46317</v>
      </c>
      <c r="C304" s="25"/>
      <c r="D304" s="25"/>
      <c r="E304" s="25" t="s">
        <v>17</v>
      </c>
      <c r="F304" s="25"/>
      <c r="G304" s="25"/>
      <c r="H304" s="25"/>
      <c r="I304" s="25" t="s">
        <v>17</v>
      </c>
      <c r="J304" s="25"/>
      <c r="K304" s="5"/>
      <c r="L304" s="5"/>
      <c r="M304" s="48"/>
      <c r="N304" s="48"/>
      <c r="O304" s="48"/>
      <c r="P304" s="48"/>
      <c r="Q304" s="48"/>
    </row>
    <row r="305" spans="1:17" ht="18" x14ac:dyDescent="0.25">
      <c r="A305" s="5"/>
      <c r="B305" s="12">
        <f t="shared" si="50"/>
        <v>46324</v>
      </c>
      <c r="C305" s="25"/>
      <c r="D305" s="25"/>
      <c r="E305" s="25"/>
      <c r="F305" s="25"/>
      <c r="G305" s="25"/>
      <c r="H305" s="25"/>
      <c r="I305" s="25"/>
      <c r="J305" s="25"/>
      <c r="K305" s="5"/>
      <c r="L305" s="5"/>
      <c r="M305" s="48"/>
      <c r="N305" s="48"/>
      <c r="O305" s="48"/>
      <c r="P305" s="48"/>
      <c r="Q305" s="48"/>
    </row>
    <row r="306" spans="1:17" ht="18" x14ac:dyDescent="0.25">
      <c r="A306" s="5"/>
      <c r="B306" s="12">
        <f t="shared" si="50"/>
        <v>46331</v>
      </c>
      <c r="C306" s="25"/>
      <c r="D306" s="25"/>
      <c r="E306" s="25"/>
      <c r="F306" s="25"/>
      <c r="G306" s="25"/>
      <c r="H306" s="25"/>
      <c r="I306" s="25"/>
      <c r="J306" s="25"/>
      <c r="K306" s="5"/>
      <c r="L306" s="5"/>
      <c r="M306" s="48"/>
      <c r="N306" s="48"/>
      <c r="O306" s="48"/>
      <c r="P306" s="48"/>
      <c r="Q306" s="48"/>
    </row>
    <row r="307" spans="1:17" ht="18" x14ac:dyDescent="0.25">
      <c r="A307" s="5"/>
      <c r="B307" s="12">
        <f t="shared" si="50"/>
        <v>46338</v>
      </c>
      <c r="C307" s="25"/>
      <c r="D307" s="25"/>
      <c r="E307" s="25"/>
      <c r="F307" s="25"/>
      <c r="G307" s="25"/>
      <c r="H307" s="25"/>
      <c r="I307" s="25"/>
      <c r="J307" s="25"/>
      <c r="K307" s="5"/>
      <c r="L307" s="5"/>
      <c r="M307" s="48"/>
      <c r="N307" s="48"/>
      <c r="O307" s="48"/>
      <c r="P307" s="48"/>
      <c r="Q307" s="48"/>
    </row>
    <row r="308" spans="1:17" ht="18" x14ac:dyDescent="0.25">
      <c r="A308" s="5"/>
      <c r="B308" s="12">
        <f t="shared" si="50"/>
        <v>46345</v>
      </c>
      <c r="C308" s="25"/>
      <c r="D308" s="25"/>
      <c r="E308" s="25"/>
      <c r="F308" s="25"/>
      <c r="G308" s="25"/>
      <c r="H308" s="25"/>
      <c r="I308" s="25"/>
      <c r="J308" s="25"/>
      <c r="K308" s="5"/>
      <c r="L308" s="5"/>
      <c r="M308" s="48"/>
      <c r="N308" s="48"/>
      <c r="O308" s="48"/>
      <c r="P308" s="48"/>
      <c r="Q308" s="48"/>
    </row>
    <row r="309" spans="1:17" ht="18" x14ac:dyDescent="0.25">
      <c r="A309" s="5"/>
      <c r="B309" s="12">
        <f t="shared" si="50"/>
        <v>46352</v>
      </c>
      <c r="C309" s="25"/>
      <c r="D309" s="25"/>
      <c r="E309" s="25"/>
      <c r="F309" s="25"/>
      <c r="G309" s="25"/>
      <c r="H309" s="25"/>
      <c r="I309" s="25"/>
      <c r="J309" s="25"/>
      <c r="K309" s="5"/>
      <c r="L309" s="5"/>
      <c r="M309" s="48"/>
      <c r="N309" s="48"/>
      <c r="O309" s="48"/>
      <c r="P309" s="48"/>
      <c r="Q309" s="48"/>
    </row>
    <row r="310" spans="1:17" ht="18" x14ac:dyDescent="0.25">
      <c r="A310" s="5"/>
      <c r="B310" s="12">
        <f t="shared" si="50"/>
        <v>46359</v>
      </c>
      <c r="C310" s="25"/>
      <c r="D310" s="25"/>
      <c r="E310" s="25"/>
      <c r="F310" s="25"/>
      <c r="G310" s="25"/>
      <c r="H310" s="25"/>
      <c r="I310" s="25"/>
      <c r="J310" s="25"/>
      <c r="K310" s="5"/>
      <c r="L310" s="5"/>
      <c r="M310" s="48"/>
      <c r="N310" s="48"/>
      <c r="O310" s="48"/>
      <c r="P310" s="48"/>
      <c r="Q310" s="48"/>
    </row>
    <row r="311" spans="1:17" ht="18" x14ac:dyDescent="0.25">
      <c r="A311" s="5"/>
      <c r="B311" s="12">
        <f t="shared" si="50"/>
        <v>46366</v>
      </c>
      <c r="C311" s="25"/>
      <c r="D311" s="25"/>
      <c r="E311" s="25"/>
      <c r="F311" s="25"/>
      <c r="G311" s="25"/>
      <c r="H311" s="25"/>
      <c r="I311" s="25"/>
      <c r="J311" s="25"/>
      <c r="K311" s="5"/>
      <c r="L311" s="5"/>
      <c r="M311" s="48"/>
      <c r="N311" s="48"/>
      <c r="O311" s="48"/>
      <c r="P311" s="48"/>
      <c r="Q311" s="48"/>
    </row>
    <row r="312" spans="1:17" ht="18" x14ac:dyDescent="0.25">
      <c r="A312" s="5"/>
      <c r="B312" s="12">
        <f t="shared" si="50"/>
        <v>46373</v>
      </c>
      <c r="C312" s="25"/>
      <c r="D312" s="25"/>
      <c r="E312" s="25"/>
      <c r="F312" s="25"/>
      <c r="G312" s="25"/>
      <c r="H312" s="25"/>
      <c r="I312" s="25"/>
      <c r="J312" s="25"/>
      <c r="K312" s="5"/>
      <c r="L312" s="5"/>
      <c r="M312" s="48"/>
      <c r="N312" s="48"/>
      <c r="O312" s="48"/>
      <c r="P312" s="48"/>
      <c r="Q312" s="48"/>
    </row>
    <row r="313" spans="1:17" ht="18" x14ac:dyDescent="0.25">
      <c r="A313" s="5"/>
      <c r="B313" s="12">
        <f t="shared" si="50"/>
        <v>46380</v>
      </c>
      <c r="C313" s="25"/>
      <c r="D313" s="25"/>
      <c r="E313" s="25"/>
      <c r="F313" s="25"/>
      <c r="G313" s="25"/>
      <c r="H313" s="25"/>
      <c r="I313" s="25"/>
      <c r="J313" s="25"/>
      <c r="K313" s="5"/>
      <c r="L313" s="5"/>
      <c r="M313" s="48"/>
      <c r="N313" s="48"/>
      <c r="O313" s="48"/>
      <c r="P313" s="48"/>
      <c r="Q313" s="48"/>
    </row>
    <row r="314" spans="1:17" ht="18" x14ac:dyDescent="0.25">
      <c r="A314" s="5"/>
      <c r="B314" s="12">
        <f t="shared" si="50"/>
        <v>46387</v>
      </c>
      <c r="C314" s="25"/>
      <c r="D314" s="25"/>
      <c r="E314" s="25"/>
      <c r="F314" s="25"/>
      <c r="G314" s="25"/>
      <c r="H314" s="25"/>
      <c r="I314" s="25"/>
      <c r="J314" s="25"/>
      <c r="K314" s="5"/>
      <c r="L314" s="5"/>
      <c r="M314" s="48"/>
      <c r="N314" s="48"/>
      <c r="O314" s="48"/>
      <c r="P314" s="48"/>
      <c r="Q314" s="48"/>
    </row>
    <row r="315" spans="1:17" ht="18" x14ac:dyDescent="0.25">
      <c r="A315" s="5"/>
      <c r="B315" s="12">
        <f t="shared" si="50"/>
        <v>46394</v>
      </c>
      <c r="C315" s="25"/>
      <c r="D315" s="25"/>
      <c r="E315" s="25"/>
      <c r="F315" s="25"/>
      <c r="G315" s="25"/>
      <c r="H315" s="25"/>
      <c r="I315" s="25"/>
      <c r="J315" s="25"/>
      <c r="K315" s="5"/>
      <c r="L315" s="5"/>
      <c r="M315" s="48"/>
      <c r="N315" s="48"/>
      <c r="O315" s="48"/>
      <c r="P315" s="48"/>
      <c r="Q315" s="48"/>
    </row>
    <row r="316" spans="1:17" ht="18" x14ac:dyDescent="0.25">
      <c r="A316" s="5"/>
      <c r="B316" s="12">
        <f t="shared" si="50"/>
        <v>46401</v>
      </c>
      <c r="C316" s="25"/>
      <c r="D316" s="25"/>
      <c r="E316" s="25"/>
      <c r="F316" s="25"/>
      <c r="G316" s="25"/>
      <c r="H316" s="25"/>
      <c r="I316" s="25"/>
      <c r="J316" s="25"/>
      <c r="K316" s="5"/>
      <c r="L316" s="5"/>
      <c r="M316" s="48"/>
      <c r="N316" s="48"/>
      <c r="O316" s="48"/>
      <c r="P316" s="48"/>
      <c r="Q316" s="48"/>
    </row>
    <row r="317" spans="1:17" ht="18" x14ac:dyDescent="0.25">
      <c r="A317" s="5"/>
      <c r="B317" s="12">
        <f>SUM(B316+7)</f>
        <v>46408</v>
      </c>
      <c r="C317" s="25"/>
      <c r="D317" s="25"/>
      <c r="E317" s="25"/>
      <c r="F317" s="25"/>
      <c r="G317" s="25"/>
      <c r="H317" s="25"/>
      <c r="I317" s="25"/>
      <c r="J317" s="25"/>
      <c r="K317" s="5"/>
      <c r="L317" s="5"/>
      <c r="M317" s="48"/>
      <c r="N317" s="48"/>
      <c r="O317" s="48"/>
      <c r="P317" s="48"/>
      <c r="Q317" s="48"/>
    </row>
    <row r="318" spans="1:17" ht="18" x14ac:dyDescent="0.25">
      <c r="A318" s="5"/>
      <c r="B318" s="12">
        <f>SUM(B317+7)</f>
        <v>46415</v>
      </c>
      <c r="C318" s="25"/>
      <c r="D318" s="25"/>
      <c r="E318" s="25"/>
      <c r="F318" s="25"/>
      <c r="G318" s="25"/>
      <c r="H318" s="25"/>
      <c r="I318" s="25"/>
      <c r="J318" s="25"/>
      <c r="K318" s="5"/>
      <c r="L318" s="5"/>
      <c r="M318" s="48"/>
      <c r="N318" s="48"/>
      <c r="O318" s="48"/>
      <c r="P318" s="48"/>
      <c r="Q318" s="48"/>
    </row>
    <row r="319" spans="1:17" ht="18" x14ac:dyDescent="0.25">
      <c r="A319" s="5"/>
      <c r="B319" s="12"/>
      <c r="C319" s="25"/>
      <c r="D319" s="25"/>
      <c r="E319" s="25"/>
      <c r="F319" s="25"/>
      <c r="G319" s="25"/>
      <c r="H319" s="25"/>
      <c r="I319" s="25"/>
      <c r="J319" s="25"/>
      <c r="K319" s="5"/>
      <c r="L319" s="5"/>
      <c r="M319" s="48"/>
      <c r="N319" s="48"/>
      <c r="O319" s="48"/>
      <c r="P319" s="48"/>
      <c r="Q319" s="48"/>
    </row>
    <row r="320" spans="1:17" ht="18" x14ac:dyDescent="0.25">
      <c r="A320" s="5"/>
      <c r="B320" s="12"/>
      <c r="C320" s="25"/>
      <c r="D320" s="25"/>
      <c r="E320" s="25"/>
      <c r="F320" s="25"/>
      <c r="G320" s="25"/>
      <c r="H320" s="25"/>
      <c r="I320" s="25"/>
      <c r="J320" s="25"/>
      <c r="K320" s="5"/>
      <c r="L320" s="5"/>
      <c r="M320" s="48"/>
      <c r="N320" s="48"/>
      <c r="O320" s="48"/>
      <c r="P320" s="48"/>
      <c r="Q320" s="48"/>
    </row>
    <row r="321" spans="1:17" ht="18" x14ac:dyDescent="0.25">
      <c r="A321" s="5"/>
      <c r="B321" s="12"/>
      <c r="C321" s="25"/>
      <c r="D321" s="25"/>
      <c r="E321" s="25"/>
      <c r="F321" s="25"/>
      <c r="G321" s="25"/>
      <c r="H321" s="25"/>
      <c r="I321" s="25"/>
      <c r="J321" s="25"/>
      <c r="K321" s="5"/>
      <c r="L321" s="5"/>
      <c r="M321" s="48"/>
      <c r="N321" s="48"/>
      <c r="O321" s="48"/>
      <c r="P321" s="48"/>
      <c r="Q321" s="48"/>
    </row>
    <row r="322" spans="1:17" ht="18" x14ac:dyDescent="0.25">
      <c r="A322" s="5"/>
      <c r="B322" s="12"/>
      <c r="C322" s="25"/>
      <c r="D322" s="25"/>
      <c r="E322" s="25"/>
      <c r="F322" s="25"/>
      <c r="G322" s="25"/>
      <c r="H322" s="25"/>
      <c r="I322" s="25"/>
      <c r="J322" s="25"/>
      <c r="K322" s="5"/>
      <c r="L322" s="5"/>
      <c r="M322" s="48"/>
      <c r="N322" s="48"/>
      <c r="O322" s="48"/>
      <c r="P322" s="48"/>
      <c r="Q322" s="48"/>
    </row>
    <row r="323" spans="1:17" ht="18" x14ac:dyDescent="0.25">
      <c r="A323" s="5"/>
      <c r="B323" s="12"/>
      <c r="C323" s="25"/>
      <c r="D323" s="25"/>
      <c r="E323" s="25"/>
      <c r="F323" s="25"/>
      <c r="G323" s="25"/>
      <c r="H323" s="25"/>
      <c r="I323" s="25"/>
      <c r="J323" s="25"/>
      <c r="K323" s="5"/>
      <c r="L323" s="5"/>
      <c r="M323" s="48"/>
      <c r="N323" s="48"/>
      <c r="O323" s="48"/>
      <c r="P323" s="48"/>
      <c r="Q323" s="48"/>
    </row>
    <row r="324" spans="1:17" ht="18" x14ac:dyDescent="0.25">
      <c r="A324" s="5"/>
      <c r="B324" s="15"/>
      <c r="C324" s="25"/>
      <c r="D324" s="25"/>
      <c r="E324" s="25"/>
      <c r="F324" s="25"/>
      <c r="G324" s="25"/>
      <c r="H324" s="25"/>
      <c r="I324" s="25"/>
      <c r="J324" s="25"/>
      <c r="K324" s="5"/>
      <c r="L324" s="5"/>
      <c r="M324" s="48"/>
      <c r="N324" s="48"/>
      <c r="O324" s="48"/>
      <c r="P324" s="48"/>
      <c r="Q324" s="48"/>
    </row>
    <row r="325" spans="1:17" ht="18" x14ac:dyDescent="0.25">
      <c r="A325" s="5"/>
      <c r="B325" s="15"/>
      <c r="C325" s="25"/>
      <c r="D325" s="25"/>
      <c r="E325" s="25"/>
      <c r="F325" s="25"/>
      <c r="G325" s="25"/>
      <c r="H325" s="25"/>
      <c r="I325" s="25"/>
      <c r="J325" s="25"/>
      <c r="K325" s="5"/>
      <c r="L325" s="5"/>
      <c r="M325" s="48"/>
      <c r="N325" s="48"/>
      <c r="O325" s="48"/>
      <c r="P325" s="48"/>
      <c r="Q325" s="48"/>
    </row>
    <row r="326" spans="1:17" ht="18" x14ac:dyDescent="0.25">
      <c r="A326" s="5"/>
      <c r="B326" s="8"/>
      <c r="C326" s="16"/>
      <c r="D326" s="16"/>
      <c r="E326" s="16"/>
      <c r="F326" s="16"/>
      <c r="G326" s="16"/>
      <c r="H326" s="16"/>
      <c r="I326" s="16"/>
      <c r="J326" s="16"/>
      <c r="K326" s="5"/>
      <c r="L326" s="5"/>
      <c r="M326" s="48"/>
      <c r="N326" s="48"/>
      <c r="O326" s="48"/>
      <c r="P326" s="48"/>
      <c r="Q326" s="48"/>
    </row>
    <row r="327" spans="1:17" ht="18.75" thickBot="1" x14ac:dyDescent="0.3">
      <c r="A327" s="5"/>
      <c r="B327" s="8"/>
      <c r="C327" s="16"/>
      <c r="D327" s="16"/>
      <c r="E327" s="16"/>
      <c r="F327" s="16"/>
      <c r="G327" s="16"/>
      <c r="H327" s="16"/>
      <c r="I327" s="16"/>
      <c r="J327" s="16"/>
      <c r="K327" s="5"/>
      <c r="L327" s="5"/>
      <c r="M327" s="48"/>
      <c r="N327" s="48"/>
      <c r="O327" s="48"/>
      <c r="P327" s="48"/>
      <c r="Q327" s="48"/>
    </row>
    <row r="328" spans="1:17" ht="18.75" thickTop="1" x14ac:dyDescent="0.25">
      <c r="A328" s="22"/>
      <c r="B328" s="22"/>
      <c r="C328" s="20"/>
      <c r="D328" s="20"/>
      <c r="E328" s="20">
        <f>COUNTA(E299:E325)</f>
        <v>4</v>
      </c>
      <c r="F328" s="20">
        <f t="shared" ref="F328:J328" si="51">COUNTA(F299:F325)</f>
        <v>2</v>
      </c>
      <c r="G328" s="20"/>
      <c r="H328" s="20"/>
      <c r="I328" s="20">
        <f t="shared" si="51"/>
        <v>4</v>
      </c>
      <c r="J328" s="20">
        <f t="shared" si="51"/>
        <v>2</v>
      </c>
      <c r="K328" s="5"/>
      <c r="L328" s="5"/>
      <c r="M328" s="48"/>
      <c r="N328" s="48"/>
      <c r="O328" s="48"/>
      <c r="P328" s="48"/>
      <c r="Q328" s="48"/>
    </row>
    <row r="329" spans="1:17" ht="18" x14ac:dyDescent="0.25">
      <c r="A329" s="5"/>
      <c r="B329" s="28"/>
      <c r="C329" s="16"/>
      <c r="D329" s="16"/>
      <c r="E329" s="16"/>
      <c r="F329" s="16"/>
      <c r="G329" s="16"/>
      <c r="H329" s="16"/>
      <c r="I329" s="16"/>
      <c r="J329" s="16"/>
      <c r="K329" s="5"/>
      <c r="L329" s="5"/>
      <c r="M329" s="28"/>
      <c r="N329" s="28"/>
      <c r="O329" s="28"/>
      <c r="P329" s="48"/>
      <c r="Q329" s="48"/>
    </row>
    <row r="330" spans="1:17" ht="36.75" thickBot="1" x14ac:dyDescent="0.3">
      <c r="A330" s="4"/>
      <c r="B330" s="4"/>
      <c r="C330" s="2"/>
      <c r="D330" s="2" t="s">
        <v>19</v>
      </c>
      <c r="E330" s="2" t="s">
        <v>4</v>
      </c>
      <c r="F330" s="2" t="s">
        <v>5</v>
      </c>
      <c r="G330" s="2"/>
      <c r="H330" s="2"/>
      <c r="I330" s="2"/>
      <c r="J330" s="2"/>
      <c r="K330" s="5"/>
      <c r="L330" s="5"/>
      <c r="M330" s="28"/>
      <c r="N330" s="28"/>
      <c r="O330" s="28"/>
      <c r="P330" s="48"/>
      <c r="Q330" s="48"/>
    </row>
    <row r="331" spans="1:17" ht="18" x14ac:dyDescent="0.25">
      <c r="A331" s="27" t="s">
        <v>23</v>
      </c>
      <c r="B331" s="12">
        <v>46282</v>
      </c>
      <c r="C331" s="25"/>
      <c r="D331" s="25"/>
      <c r="E331" s="25" t="s">
        <v>17</v>
      </c>
      <c r="F331" s="25"/>
      <c r="G331" s="16"/>
      <c r="H331" s="16"/>
      <c r="I331" s="16"/>
      <c r="J331" s="16"/>
      <c r="K331" s="5"/>
      <c r="L331" s="5"/>
      <c r="M331" s="28"/>
      <c r="N331" s="28"/>
      <c r="O331" s="28"/>
      <c r="P331" s="48"/>
      <c r="Q331" s="48"/>
    </row>
    <row r="332" spans="1:17" ht="18" x14ac:dyDescent="0.25">
      <c r="A332" s="5"/>
      <c r="B332" s="12">
        <f>SUM(B331+7)</f>
        <v>46289</v>
      </c>
      <c r="C332" s="25"/>
      <c r="D332" s="25"/>
      <c r="E332" s="25" t="s">
        <v>17</v>
      </c>
      <c r="F332" s="25"/>
      <c r="G332" s="16"/>
      <c r="H332" s="16"/>
      <c r="I332" s="16"/>
      <c r="J332" s="16"/>
      <c r="K332" s="5"/>
      <c r="L332" s="5"/>
      <c r="M332" s="28"/>
      <c r="N332" s="28"/>
      <c r="O332" s="28"/>
      <c r="P332" s="48"/>
      <c r="Q332" s="48"/>
    </row>
    <row r="333" spans="1:17" ht="18" x14ac:dyDescent="0.25">
      <c r="A333" s="5"/>
      <c r="B333" s="12">
        <f t="shared" ref="B333:B348" si="52">SUM(B332+7)</f>
        <v>46296</v>
      </c>
      <c r="C333" s="25"/>
      <c r="D333" s="25"/>
      <c r="E333" s="25"/>
      <c r="F333" s="25" t="s">
        <v>17</v>
      </c>
      <c r="G333" s="16"/>
      <c r="H333" s="16"/>
      <c r="I333" s="16"/>
      <c r="J333" s="16"/>
      <c r="K333" s="5"/>
      <c r="L333" s="5"/>
      <c r="M333" s="28"/>
      <c r="N333" s="28"/>
      <c r="O333" s="28"/>
      <c r="P333" s="48"/>
      <c r="Q333" s="48"/>
    </row>
    <row r="334" spans="1:17" ht="18" x14ac:dyDescent="0.25">
      <c r="A334" s="5"/>
      <c r="B334" s="12">
        <f t="shared" si="52"/>
        <v>46303</v>
      </c>
      <c r="C334" s="25"/>
      <c r="D334" s="25"/>
      <c r="E334" s="25" t="s">
        <v>17</v>
      </c>
      <c r="F334" s="25"/>
      <c r="G334" s="16"/>
      <c r="H334" s="16"/>
      <c r="I334" s="16"/>
      <c r="J334" s="16"/>
      <c r="K334" s="5"/>
      <c r="L334" s="5"/>
      <c r="M334" s="28"/>
      <c r="N334" s="28"/>
      <c r="O334" s="28"/>
      <c r="P334" s="48"/>
      <c r="Q334" s="48"/>
    </row>
    <row r="335" spans="1:17" ht="18" x14ac:dyDescent="0.25">
      <c r="A335" s="5"/>
      <c r="B335" s="12">
        <f t="shared" si="52"/>
        <v>46310</v>
      </c>
      <c r="C335" s="25"/>
      <c r="D335" s="25"/>
      <c r="E335" s="25"/>
      <c r="F335" s="25" t="s">
        <v>17</v>
      </c>
      <c r="G335" s="16"/>
      <c r="H335" s="16"/>
      <c r="I335" s="16"/>
      <c r="J335" s="16"/>
      <c r="K335" s="5"/>
      <c r="L335" s="5"/>
      <c r="M335" s="28"/>
      <c r="N335" s="28"/>
      <c r="O335" s="28"/>
      <c r="P335" s="48"/>
      <c r="Q335" s="48"/>
    </row>
    <row r="336" spans="1:17" ht="18" x14ac:dyDescent="0.25">
      <c r="A336" s="5"/>
      <c r="B336" s="12">
        <f t="shared" si="52"/>
        <v>46317</v>
      </c>
      <c r="C336" s="25"/>
      <c r="D336" s="25"/>
      <c r="E336" s="25"/>
      <c r="F336" s="25" t="s">
        <v>17</v>
      </c>
      <c r="G336" s="16"/>
      <c r="H336" s="16"/>
      <c r="I336" s="16"/>
      <c r="J336" s="16"/>
      <c r="K336" s="5"/>
      <c r="L336" s="5"/>
      <c r="M336" s="28"/>
      <c r="N336" s="28"/>
      <c r="O336" s="28"/>
      <c r="P336" s="48"/>
      <c r="Q336" s="48"/>
    </row>
    <row r="337" spans="1:17" ht="18" x14ac:dyDescent="0.25">
      <c r="A337" s="5"/>
      <c r="B337" s="12">
        <f t="shared" si="52"/>
        <v>46324</v>
      </c>
      <c r="C337" s="25"/>
      <c r="D337" s="25"/>
      <c r="E337" s="25"/>
      <c r="F337" s="25"/>
      <c r="G337" s="16"/>
      <c r="H337" s="16"/>
      <c r="I337" s="16"/>
      <c r="J337" s="16"/>
      <c r="K337" s="5"/>
      <c r="L337" s="5"/>
      <c r="M337" s="28"/>
      <c r="N337" s="28"/>
      <c r="O337" s="28"/>
      <c r="P337" s="48"/>
      <c r="Q337" s="48"/>
    </row>
    <row r="338" spans="1:17" ht="18" x14ac:dyDescent="0.25">
      <c r="A338" s="5"/>
      <c r="B338" s="12">
        <f t="shared" si="52"/>
        <v>46331</v>
      </c>
      <c r="C338" s="25"/>
      <c r="D338" s="25"/>
      <c r="E338" s="25"/>
      <c r="F338" s="25"/>
      <c r="G338" s="16"/>
      <c r="H338" s="16"/>
      <c r="I338" s="16"/>
      <c r="J338" s="16"/>
      <c r="K338" s="5"/>
      <c r="L338" s="5"/>
      <c r="M338" s="28"/>
      <c r="N338" s="28"/>
      <c r="O338" s="28"/>
      <c r="P338" s="48"/>
      <c r="Q338" s="48"/>
    </row>
    <row r="339" spans="1:17" ht="18" x14ac:dyDescent="0.25">
      <c r="A339" s="5"/>
      <c r="B339" s="12">
        <f t="shared" si="52"/>
        <v>46338</v>
      </c>
      <c r="C339" s="25"/>
      <c r="D339" s="25"/>
      <c r="E339" s="25"/>
      <c r="F339" s="25"/>
      <c r="G339" s="16"/>
      <c r="H339" s="16"/>
      <c r="I339" s="16"/>
      <c r="J339" s="16"/>
      <c r="K339" s="5"/>
      <c r="L339" s="5"/>
      <c r="M339" s="28"/>
      <c r="N339" s="28"/>
      <c r="O339" s="28"/>
      <c r="P339" s="48"/>
      <c r="Q339" s="48"/>
    </row>
    <row r="340" spans="1:17" ht="18" x14ac:dyDescent="0.25">
      <c r="A340" s="5"/>
      <c r="B340" s="12">
        <f t="shared" si="52"/>
        <v>46345</v>
      </c>
      <c r="C340" s="25"/>
      <c r="D340" s="25"/>
      <c r="E340" s="25"/>
      <c r="F340" s="25"/>
      <c r="G340" s="16"/>
      <c r="H340" s="16"/>
      <c r="I340" s="16"/>
      <c r="J340" s="16"/>
      <c r="K340" s="5"/>
      <c r="L340" s="5"/>
      <c r="M340" s="28"/>
      <c r="N340" s="28"/>
      <c r="O340" s="28"/>
      <c r="P340" s="48"/>
      <c r="Q340" s="48"/>
    </row>
    <row r="341" spans="1:17" ht="18" x14ac:dyDescent="0.25">
      <c r="A341" s="5"/>
      <c r="B341" s="12">
        <f t="shared" si="52"/>
        <v>46352</v>
      </c>
      <c r="C341" s="25"/>
      <c r="D341" s="25"/>
      <c r="E341" s="25"/>
      <c r="F341" s="25"/>
      <c r="G341" s="16"/>
      <c r="H341" s="16"/>
      <c r="I341" s="16"/>
      <c r="J341" s="16"/>
      <c r="K341" s="5"/>
      <c r="L341" s="5"/>
      <c r="M341" s="28"/>
      <c r="N341" s="28"/>
      <c r="O341" s="28"/>
      <c r="P341" s="48"/>
      <c r="Q341" s="48"/>
    </row>
    <row r="342" spans="1:17" ht="18" x14ac:dyDescent="0.25">
      <c r="A342" s="5"/>
      <c r="B342" s="12">
        <f t="shared" si="52"/>
        <v>46359</v>
      </c>
      <c r="C342" s="25"/>
      <c r="D342" s="25"/>
      <c r="E342" s="25"/>
      <c r="F342" s="25"/>
      <c r="G342" s="16"/>
      <c r="H342" s="16"/>
      <c r="I342" s="16"/>
      <c r="J342" s="16"/>
      <c r="K342" s="5"/>
      <c r="L342" s="5"/>
      <c r="M342" s="28"/>
      <c r="N342" s="28"/>
      <c r="O342" s="28"/>
      <c r="P342" s="48"/>
      <c r="Q342" s="48"/>
    </row>
    <row r="343" spans="1:17" ht="18" x14ac:dyDescent="0.25">
      <c r="A343" s="5"/>
      <c r="B343" s="12">
        <f t="shared" si="52"/>
        <v>46366</v>
      </c>
      <c r="C343" s="25"/>
      <c r="D343" s="25"/>
      <c r="E343" s="25"/>
      <c r="F343" s="25"/>
      <c r="G343" s="16"/>
      <c r="H343" s="16"/>
      <c r="I343" s="16"/>
      <c r="J343" s="16"/>
      <c r="K343" s="5"/>
      <c r="L343" s="5"/>
      <c r="M343" s="28"/>
      <c r="N343" s="28"/>
      <c r="O343" s="28"/>
      <c r="P343" s="48"/>
      <c r="Q343" s="48"/>
    </row>
    <row r="344" spans="1:17" ht="18" x14ac:dyDescent="0.25">
      <c r="A344" s="5"/>
      <c r="B344" s="12">
        <f t="shared" si="52"/>
        <v>46373</v>
      </c>
      <c r="C344" s="25"/>
      <c r="D344" s="25"/>
      <c r="E344" s="25"/>
      <c r="F344" s="25"/>
      <c r="G344" s="16"/>
      <c r="H344" s="16"/>
      <c r="I344" s="16"/>
      <c r="J344" s="16"/>
      <c r="K344" s="5"/>
      <c r="L344" s="5"/>
      <c r="M344" s="28"/>
      <c r="N344" s="28"/>
      <c r="O344" s="28"/>
      <c r="P344" s="48"/>
      <c r="Q344" s="48"/>
    </row>
    <row r="345" spans="1:17" ht="18" x14ac:dyDescent="0.25">
      <c r="A345" s="5"/>
      <c r="B345" s="12">
        <f t="shared" si="52"/>
        <v>46380</v>
      </c>
      <c r="C345" s="25"/>
      <c r="D345" s="25"/>
      <c r="E345" s="25"/>
      <c r="F345" s="25"/>
      <c r="G345" s="16"/>
      <c r="H345" s="16"/>
      <c r="I345" s="16"/>
      <c r="J345" s="16"/>
      <c r="K345" s="5"/>
      <c r="L345" s="5"/>
      <c r="M345" s="28"/>
      <c r="N345" s="28"/>
      <c r="O345" s="28"/>
      <c r="P345" s="48"/>
      <c r="Q345" s="48"/>
    </row>
    <row r="346" spans="1:17" ht="18" x14ac:dyDescent="0.25">
      <c r="A346" s="5"/>
      <c r="B346" s="12">
        <f t="shared" si="52"/>
        <v>46387</v>
      </c>
      <c r="C346" s="25"/>
      <c r="D346" s="25"/>
      <c r="E346" s="25"/>
      <c r="F346" s="25"/>
      <c r="G346" s="16"/>
      <c r="H346" s="16"/>
      <c r="I346" s="16"/>
      <c r="J346" s="16"/>
      <c r="K346" s="5"/>
      <c r="L346" s="5"/>
      <c r="M346" s="28"/>
      <c r="N346" s="28"/>
      <c r="O346" s="28"/>
      <c r="P346" s="48"/>
      <c r="Q346" s="48"/>
    </row>
    <row r="347" spans="1:17" ht="18" x14ac:dyDescent="0.25">
      <c r="A347" s="5"/>
      <c r="B347" s="12">
        <f t="shared" si="52"/>
        <v>46394</v>
      </c>
      <c r="C347" s="25"/>
      <c r="D347" s="25"/>
      <c r="E347" s="25"/>
      <c r="F347" s="25"/>
      <c r="G347" s="16"/>
      <c r="H347" s="16"/>
      <c r="I347" s="16"/>
      <c r="J347" s="16"/>
      <c r="K347" s="5"/>
      <c r="L347" s="5"/>
      <c r="M347" s="28"/>
      <c r="N347" s="28"/>
      <c r="O347" s="28"/>
      <c r="P347" s="48"/>
      <c r="Q347" s="48"/>
    </row>
    <row r="348" spans="1:17" ht="18" x14ac:dyDescent="0.25">
      <c r="A348" s="5"/>
      <c r="B348" s="12">
        <f t="shared" si="52"/>
        <v>46401</v>
      </c>
      <c r="C348" s="25"/>
      <c r="D348" s="25"/>
      <c r="E348" s="25"/>
      <c r="F348" s="25"/>
      <c r="G348" s="16"/>
      <c r="H348" s="16"/>
      <c r="I348" s="16"/>
      <c r="J348" s="16"/>
      <c r="K348" s="5"/>
      <c r="L348" s="5"/>
      <c r="M348" s="28"/>
      <c r="N348" s="28"/>
      <c r="O348" s="28"/>
      <c r="P348" s="48"/>
      <c r="Q348" s="48"/>
    </row>
    <row r="349" spans="1:17" ht="18" x14ac:dyDescent="0.25">
      <c r="A349" s="5"/>
      <c r="B349" s="12">
        <f>SUM(B348+7)</f>
        <v>46408</v>
      </c>
      <c r="C349" s="25"/>
      <c r="D349" s="25"/>
      <c r="E349" s="25"/>
      <c r="F349" s="25"/>
      <c r="G349" s="16"/>
      <c r="H349" s="16"/>
      <c r="I349" s="16"/>
      <c r="J349" s="16"/>
      <c r="K349" s="5"/>
      <c r="L349" s="5"/>
      <c r="M349" s="28"/>
      <c r="N349" s="28"/>
      <c r="O349" s="28"/>
      <c r="P349" s="48"/>
      <c r="Q349" s="48"/>
    </row>
    <row r="350" spans="1:17" ht="18" x14ac:dyDescent="0.25">
      <c r="A350" s="5"/>
      <c r="B350" s="12">
        <f>SUM(B349+7)</f>
        <v>46415</v>
      </c>
      <c r="C350" s="25"/>
      <c r="D350" s="25"/>
      <c r="E350" s="25"/>
      <c r="F350" s="25"/>
      <c r="G350" s="16"/>
      <c r="H350" s="16"/>
      <c r="I350" s="16"/>
      <c r="J350" s="16"/>
      <c r="K350" s="5"/>
      <c r="L350" s="5"/>
      <c r="M350" s="28"/>
      <c r="N350" s="28"/>
      <c r="O350" s="28"/>
      <c r="P350" s="48"/>
      <c r="Q350" s="48"/>
    </row>
    <row r="351" spans="1:17" ht="18" x14ac:dyDescent="0.25">
      <c r="A351" s="5"/>
      <c r="B351" s="12"/>
      <c r="C351" s="25"/>
      <c r="D351" s="25"/>
      <c r="E351" s="25"/>
      <c r="F351" s="25"/>
      <c r="G351" s="16"/>
      <c r="H351" s="16"/>
      <c r="I351" s="16"/>
      <c r="J351" s="16"/>
      <c r="K351" s="5"/>
      <c r="L351" s="5"/>
      <c r="M351" s="28"/>
      <c r="N351" s="28"/>
      <c r="O351" s="28"/>
      <c r="P351" s="48"/>
      <c r="Q351" s="48"/>
    </row>
    <row r="352" spans="1:17" ht="18" x14ac:dyDescent="0.25">
      <c r="A352" s="5"/>
      <c r="B352" s="12"/>
      <c r="C352" s="25"/>
      <c r="D352" s="25"/>
      <c r="E352" s="25"/>
      <c r="F352" s="25"/>
      <c r="G352" s="16"/>
      <c r="H352" s="16"/>
      <c r="I352" s="16"/>
      <c r="J352" s="16"/>
      <c r="K352" s="5"/>
      <c r="L352" s="5"/>
      <c r="M352" s="28"/>
      <c r="N352" s="28"/>
      <c r="O352" s="28"/>
      <c r="P352" s="48"/>
      <c r="Q352" s="48"/>
    </row>
    <row r="353" spans="1:17" ht="18" x14ac:dyDescent="0.25">
      <c r="A353" s="5"/>
      <c r="B353" s="12"/>
      <c r="C353" s="25"/>
      <c r="D353" s="25"/>
      <c r="E353" s="25"/>
      <c r="F353" s="25"/>
      <c r="G353" s="16"/>
      <c r="H353" s="16"/>
      <c r="I353" s="16"/>
      <c r="J353" s="16"/>
      <c r="K353" s="5"/>
      <c r="L353" s="5"/>
      <c r="M353" s="28"/>
      <c r="N353" s="28"/>
      <c r="O353" s="28"/>
      <c r="P353" s="48"/>
      <c r="Q353" s="48"/>
    </row>
    <row r="354" spans="1:17" ht="18" x14ac:dyDescent="0.25">
      <c r="A354" s="5"/>
      <c r="B354" s="12"/>
      <c r="C354" s="25"/>
      <c r="D354" s="25"/>
      <c r="E354" s="25"/>
      <c r="F354" s="25"/>
      <c r="G354" s="16"/>
      <c r="H354" s="16"/>
      <c r="I354" s="16"/>
      <c r="J354" s="16"/>
      <c r="K354" s="5"/>
      <c r="L354" s="5"/>
      <c r="M354" s="28"/>
      <c r="N354" s="28"/>
      <c r="O354" s="28"/>
      <c r="P354" s="48"/>
      <c r="Q354" s="48"/>
    </row>
    <row r="355" spans="1:17" ht="18" x14ac:dyDescent="0.25">
      <c r="A355" s="5"/>
      <c r="B355" s="12"/>
      <c r="C355" s="25"/>
      <c r="D355" s="25"/>
      <c r="E355" s="25"/>
      <c r="F355" s="25"/>
      <c r="G355" s="16"/>
      <c r="H355" s="16"/>
      <c r="I355" s="16"/>
      <c r="J355" s="16"/>
      <c r="K355" s="5"/>
      <c r="L355" s="5"/>
      <c r="M355" s="28"/>
      <c r="N355" s="28"/>
      <c r="O355" s="28"/>
      <c r="P355" s="48"/>
      <c r="Q355" s="48"/>
    </row>
    <row r="356" spans="1:17" ht="18" x14ac:dyDescent="0.25">
      <c r="A356" s="5"/>
      <c r="B356" s="15"/>
      <c r="C356" s="25"/>
      <c r="D356" s="25"/>
      <c r="E356" s="25"/>
      <c r="F356" s="25"/>
      <c r="G356" s="16"/>
      <c r="H356" s="16"/>
      <c r="I356" s="16"/>
      <c r="J356" s="16"/>
      <c r="K356" s="5"/>
      <c r="L356" s="5"/>
      <c r="M356" s="28"/>
      <c r="N356" s="28"/>
      <c r="O356" s="28"/>
      <c r="P356" s="48"/>
      <c r="Q356" s="48"/>
    </row>
    <row r="357" spans="1:17" ht="18" x14ac:dyDescent="0.25">
      <c r="A357" s="5"/>
      <c r="B357" s="15"/>
      <c r="C357" s="25"/>
      <c r="D357" s="25"/>
      <c r="E357" s="25"/>
      <c r="F357" s="25"/>
      <c r="G357" s="16"/>
      <c r="H357" s="16"/>
      <c r="I357" s="16"/>
      <c r="J357" s="16"/>
      <c r="K357" s="5"/>
      <c r="L357" s="5"/>
      <c r="M357" s="28"/>
      <c r="N357" s="28"/>
      <c r="O357" s="28"/>
      <c r="P357" s="48"/>
      <c r="Q357" s="48"/>
    </row>
    <row r="358" spans="1:17" ht="18" x14ac:dyDescent="0.25">
      <c r="A358" s="5"/>
      <c r="B358" s="8"/>
      <c r="C358" s="16"/>
      <c r="D358" s="16"/>
      <c r="E358" s="16"/>
      <c r="F358" s="16"/>
      <c r="G358" s="16"/>
      <c r="H358" s="16"/>
      <c r="I358" s="16"/>
      <c r="J358" s="16"/>
      <c r="K358" s="5"/>
      <c r="L358" s="5"/>
      <c r="M358" s="28"/>
      <c r="N358" s="28"/>
      <c r="O358" s="28"/>
      <c r="P358" s="48"/>
      <c r="Q358" s="48"/>
    </row>
    <row r="359" spans="1:17" ht="18.75" thickBot="1" x14ac:dyDescent="0.3">
      <c r="A359" s="5"/>
      <c r="B359" s="8"/>
      <c r="C359" s="16"/>
      <c r="D359" s="16"/>
      <c r="E359" s="16"/>
      <c r="F359" s="16"/>
      <c r="G359" s="16"/>
      <c r="H359" s="16"/>
      <c r="I359" s="16"/>
      <c r="J359" s="16"/>
      <c r="K359" s="5"/>
      <c r="L359" s="5"/>
      <c r="M359" s="28"/>
      <c r="N359" s="28"/>
      <c r="O359" s="28"/>
      <c r="P359" s="48"/>
      <c r="Q359" s="48"/>
    </row>
    <row r="360" spans="1:17" ht="18.75" thickTop="1" x14ac:dyDescent="0.25">
      <c r="A360" s="22"/>
      <c r="B360" s="22"/>
      <c r="C360" s="20"/>
      <c r="D360" s="20"/>
      <c r="E360" s="20">
        <f>COUNTA(E331:E357)</f>
        <v>3</v>
      </c>
      <c r="F360" s="20">
        <f>COUNTA(F331:F357)</f>
        <v>3</v>
      </c>
      <c r="G360" s="20"/>
      <c r="H360" s="20"/>
      <c r="I360" s="20"/>
      <c r="J360" s="20"/>
      <c r="P360" s="54"/>
      <c r="Q360" s="54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2.7109375" bestFit="1" customWidth="1"/>
    <col min="2" max="2" width="20.7109375" customWidth="1"/>
    <col min="3" max="3" width="27.5703125" bestFit="1" customWidth="1"/>
    <col min="4" max="8" width="20.140625" customWidth="1"/>
  </cols>
  <sheetData>
    <row r="1" spans="1:8" ht="54.75" thickBot="1" x14ac:dyDescent="0.3">
      <c r="A1" s="1" t="s">
        <v>1</v>
      </c>
      <c r="B1" s="4" t="s">
        <v>32</v>
      </c>
      <c r="C1" s="18" t="s">
        <v>0</v>
      </c>
      <c r="D1" s="30" t="s">
        <v>34</v>
      </c>
      <c r="E1" s="30" t="s">
        <v>35</v>
      </c>
      <c r="F1" s="30" t="s">
        <v>41</v>
      </c>
      <c r="G1" s="30" t="s">
        <v>18</v>
      </c>
      <c r="H1" s="30" t="s">
        <v>42</v>
      </c>
    </row>
    <row r="2" spans="1:8" ht="15.75" x14ac:dyDescent="0.25">
      <c r="A2" s="31">
        <f ca="1">TODAY()</f>
        <v>46321</v>
      </c>
      <c r="B2" s="8" t="s">
        <v>40</v>
      </c>
      <c r="C2" s="9" t="str">
        <f>'Beer Tankers'!A2</f>
        <v>Mike Loyd</v>
      </c>
      <c r="D2" s="10">
        <f>SUM('Beer Tankers'!E33+'Beer Tankers'!I33)</f>
        <v>7</v>
      </c>
      <c r="E2" s="10">
        <f>SUM('Beer Tankers'!F33+'Beer Tankers'!J33)</f>
        <v>3</v>
      </c>
      <c r="F2" s="32">
        <f>SUM(D2/(D2+E2))</f>
        <v>0.7</v>
      </c>
      <c r="G2" s="77">
        <f>'Beer Tankers'!C33</f>
        <v>10.379990336830479</v>
      </c>
      <c r="H2" s="77">
        <f t="shared" ref="H2:H6" si="0">CEILING(G2,0.5)</f>
        <v>10.5</v>
      </c>
    </row>
    <row r="3" spans="1:8" ht="15.75" x14ac:dyDescent="0.25">
      <c r="A3" s="8"/>
      <c r="B3" s="8"/>
      <c r="C3" s="15" t="str">
        <f>'Beer Tankers'!A35</f>
        <v>Jessica Burwell</v>
      </c>
      <c r="D3" s="13">
        <f>SUM('Beer Tankers'!E66+'Beer Tankers'!I66)</f>
        <v>2</v>
      </c>
      <c r="E3" s="13">
        <f>SUM('Beer Tankers'!F66+'Beer Tankers'!J66)</f>
        <v>6</v>
      </c>
      <c r="F3" s="32">
        <f t="shared" ref="F3:F9" si="1">SUM(D3/(D3+E3))</f>
        <v>0.25</v>
      </c>
      <c r="G3" s="78">
        <f>'Beer Tankers'!C66</f>
        <v>6.9933118652464703</v>
      </c>
      <c r="H3" s="77">
        <f t="shared" si="0"/>
        <v>7</v>
      </c>
    </row>
    <row r="4" spans="1:8" ht="15.75" x14ac:dyDescent="0.25">
      <c r="A4" s="8"/>
      <c r="B4" s="8"/>
      <c r="C4" s="15" t="str">
        <f>'Beer Tankers'!A68</f>
        <v>Steve Burwell</v>
      </c>
      <c r="D4" s="13">
        <f>SUM('Beer Tankers'!E99+'Beer Tankers'!I99)</f>
        <v>7</v>
      </c>
      <c r="E4" s="13">
        <f>SUM('Beer Tankers'!F99+'Beer Tankers'!J99)</f>
        <v>5</v>
      </c>
      <c r="F4" s="32">
        <f t="shared" si="1"/>
        <v>0.58333333333333337</v>
      </c>
      <c r="G4" s="78">
        <f>'Beer Tankers'!C99</f>
        <v>10.108751160631384</v>
      </c>
      <c r="H4" s="77">
        <f t="shared" si="0"/>
        <v>10.5</v>
      </c>
    </row>
    <row r="5" spans="1:8" ht="15.75" x14ac:dyDescent="0.25">
      <c r="A5" s="8"/>
      <c r="B5" s="8"/>
      <c r="C5" s="15" t="str">
        <f>'Beer Tankers'!A101</f>
        <v>Daniel Regier</v>
      </c>
      <c r="D5" s="13">
        <f>SUM('Beer Tankers'!E132+'Beer Tankers'!I132)</f>
        <v>5</v>
      </c>
      <c r="E5" s="13">
        <f>SUM('Beer Tankers'!F132+'Beer Tankers'!J132)</f>
        <v>1</v>
      </c>
      <c r="F5" s="32">
        <f t="shared" si="1"/>
        <v>0.83333333333333337</v>
      </c>
      <c r="G5" s="78">
        <f>'Beer Tankers'!C132</f>
        <v>7.5852329515588099</v>
      </c>
      <c r="H5" s="77">
        <f t="shared" si="0"/>
        <v>8</v>
      </c>
    </row>
    <row r="6" spans="1:8" ht="15.75" x14ac:dyDescent="0.25">
      <c r="A6" s="8"/>
      <c r="B6" s="8"/>
      <c r="C6" s="15" t="str">
        <f>'Beer Tankers'!A134</f>
        <v>Tony Paskevich</v>
      </c>
      <c r="D6" s="13">
        <f>SUM('Beer Tankers'!E165+'Beer Tankers'!I165)</f>
        <v>5</v>
      </c>
      <c r="E6" s="13">
        <f>SUM('Beer Tankers'!F165+'Beer Tankers'!J165)</f>
        <v>1</v>
      </c>
      <c r="F6" s="32">
        <f t="shared" si="1"/>
        <v>0.83333333333333337</v>
      </c>
      <c r="G6" s="78">
        <f>'Beer Tankers'!C165</f>
        <v>11.683243832967491</v>
      </c>
      <c r="H6" s="77">
        <f t="shared" si="0"/>
        <v>12</v>
      </c>
    </row>
    <row r="7" spans="1:8" ht="15.75" x14ac:dyDescent="0.25">
      <c r="A7" s="8"/>
      <c r="B7" s="8"/>
      <c r="C7" s="15" t="str">
        <f>'Beer Tankers'!A167</f>
        <v>John Burwell</v>
      </c>
      <c r="D7" s="13">
        <f>SUM('Beer Tankers'!E198+'Beer Tankers'!I198)</f>
        <v>4</v>
      </c>
      <c r="E7" s="13">
        <f>SUM('Beer Tankers'!F198+'Beer Tankers'!J198)</f>
        <v>2</v>
      </c>
      <c r="F7" s="32">
        <f t="shared" si="1"/>
        <v>0.66666666666666663</v>
      </c>
      <c r="G7" s="78">
        <f>'Beer Tankers'!C198</f>
        <v>11.078007933010136</v>
      </c>
      <c r="H7" s="77">
        <f>CEILING(G7,0.5)</f>
        <v>11.5</v>
      </c>
    </row>
    <row r="8" spans="1:8" ht="15.75" x14ac:dyDescent="0.25">
      <c r="A8" s="8"/>
      <c r="B8" s="8"/>
      <c r="C8" s="15">
        <f>'Beer Tankers'!A200</f>
        <v>0</v>
      </c>
      <c r="D8" s="13">
        <f>SUM('Beer Tankers'!E231+'Beer Tankers'!I231)</f>
        <v>0</v>
      </c>
      <c r="E8" s="13">
        <f>SUM('Beer Tankers'!F231+'Beer Tankers'!J231)</f>
        <v>0</v>
      </c>
      <c r="F8" s="32" t="e">
        <f t="shared" si="1"/>
        <v>#DIV/0!</v>
      </c>
      <c r="G8" s="78">
        <f>'Beer Tankers'!C231</f>
        <v>8</v>
      </c>
      <c r="H8" s="77">
        <f t="shared" ref="H8:H9" si="2">CEILING(G8,0.5)</f>
        <v>8</v>
      </c>
    </row>
    <row r="9" spans="1:8" ht="16.5" thickBot="1" x14ac:dyDescent="0.3">
      <c r="A9" s="8"/>
      <c r="B9" s="8"/>
      <c r="C9" s="34">
        <f>'Beer Tankers'!A233</f>
        <v>0</v>
      </c>
      <c r="D9" s="35">
        <f>SUM('Beer Tankers'!E264+'Beer Tankers'!I264)</f>
        <v>0</v>
      </c>
      <c r="E9" s="35">
        <f>SUM('Beer Tankers'!F264+'Beer Tankers'!J264)</f>
        <v>0</v>
      </c>
      <c r="F9" s="81" t="e">
        <f t="shared" si="1"/>
        <v>#DIV/0!</v>
      </c>
      <c r="G9" s="79">
        <f>'Beer Tankers'!C264</f>
        <v>8</v>
      </c>
      <c r="H9" s="82">
        <f t="shared" si="2"/>
        <v>8</v>
      </c>
    </row>
    <row r="10" spans="1:8" ht="16.5" thickTop="1" x14ac:dyDescent="0.25">
      <c r="A10" s="8"/>
      <c r="B10" s="8"/>
      <c r="C10" s="6" t="s">
        <v>43</v>
      </c>
      <c r="D10" s="14">
        <f>SUM(D2:D9)</f>
        <v>30</v>
      </c>
      <c r="E10" s="14">
        <f>SUM(E2:E9)</f>
        <v>18</v>
      </c>
      <c r="F10" s="36">
        <f>SUM(D10/(D10+E10))</f>
        <v>0.625</v>
      </c>
      <c r="G10" s="14"/>
      <c r="H10" s="29"/>
    </row>
    <row r="11" spans="1:8" ht="15.75" x14ac:dyDescent="0.25">
      <c r="A11" s="8"/>
      <c r="B11" s="8"/>
      <c r="C11" s="6"/>
      <c r="D11" s="14"/>
      <c r="E11" s="14"/>
      <c r="F11" s="14"/>
      <c r="G11" s="14"/>
      <c r="H11" s="29"/>
    </row>
    <row r="12" spans="1:8" ht="15.75" x14ac:dyDescent="0.25">
      <c r="A12" s="8"/>
      <c r="B12" s="8" t="s">
        <v>39</v>
      </c>
      <c r="C12" s="9" t="str">
        <f>'Blind Luck'!A2</f>
        <v>Devan Smith</v>
      </c>
      <c r="D12" s="10">
        <f>SUM('Blind Luck'!E33+'Blind Luck'!I33)</f>
        <v>4</v>
      </c>
      <c r="E12" s="10">
        <f>SUM('Blind Luck'!F33+'Blind Luck'!J33)</f>
        <v>8</v>
      </c>
      <c r="F12" s="32">
        <f>SUM(D12/(D12+E12))</f>
        <v>0.33333333333333331</v>
      </c>
      <c r="G12" s="77">
        <f>'Blind Luck'!C33</f>
        <v>12.448882533285666</v>
      </c>
      <c r="H12" s="77">
        <f t="shared" ref="H12:H16" si="3">CEILING(G12,0.5)</f>
        <v>12.5</v>
      </c>
    </row>
    <row r="13" spans="1:8" ht="15.75" x14ac:dyDescent="0.25">
      <c r="A13" s="8"/>
      <c r="B13" s="8"/>
      <c r="C13" s="15" t="str">
        <f>'Blind Luck'!A35</f>
        <v>Chris Roberts</v>
      </c>
      <c r="D13" s="13">
        <f>SUM('Blind Luck'!E66+'Blind Luck'!I66)</f>
        <v>4</v>
      </c>
      <c r="E13" s="13">
        <f>SUM('Blind Luck'!F66+'Blind Luck'!J66)</f>
        <v>8</v>
      </c>
      <c r="F13" s="33">
        <f t="shared" ref="F13:F19" si="4">SUM(D13/(D13+E13))</f>
        <v>0.33333333333333331</v>
      </c>
      <c r="G13" s="78">
        <f>'Blind Luck'!C66</f>
        <v>9.8735444438590019</v>
      </c>
      <c r="H13" s="77">
        <f t="shared" si="3"/>
        <v>10</v>
      </c>
    </row>
    <row r="14" spans="1:8" ht="15.75" x14ac:dyDescent="0.25">
      <c r="A14" s="8"/>
      <c r="B14" s="8"/>
      <c r="C14" s="15" t="str">
        <f>'Blind Luck'!A68</f>
        <v>Shawna Pike</v>
      </c>
      <c r="D14" s="13">
        <f>SUM('Blind Luck'!E99+'Blind Luck'!I99)</f>
        <v>7</v>
      </c>
      <c r="E14" s="13">
        <f>SUM('Blind Luck'!F99+'Blind Luck'!J99)</f>
        <v>5</v>
      </c>
      <c r="F14" s="33">
        <f t="shared" si="4"/>
        <v>0.58333333333333337</v>
      </c>
      <c r="G14" s="78">
        <f>'Blind Luck'!C99</f>
        <v>8.5694884217754552</v>
      </c>
      <c r="H14" s="77">
        <f t="shared" si="3"/>
        <v>9</v>
      </c>
    </row>
    <row r="15" spans="1:8" ht="15.75" x14ac:dyDescent="0.25">
      <c r="A15" s="8"/>
      <c r="B15" s="8"/>
      <c r="C15" s="15" t="str">
        <f>'Blind Luck'!A101</f>
        <v>Korey Haukom</v>
      </c>
      <c r="D15" s="13">
        <f>SUM('Blind Luck'!E132+'Blind Luck'!I132)</f>
        <v>5</v>
      </c>
      <c r="E15" s="13">
        <f>SUM('Blind Luck'!F132+'Blind Luck'!J132)</f>
        <v>5</v>
      </c>
      <c r="F15" s="33">
        <f t="shared" si="4"/>
        <v>0.5</v>
      </c>
      <c r="G15" s="78">
        <f>'Blind Luck'!C132</f>
        <v>8.6468056386812524</v>
      </c>
      <c r="H15" s="77">
        <f t="shared" si="3"/>
        <v>9</v>
      </c>
    </row>
    <row r="16" spans="1:8" ht="15.75" x14ac:dyDescent="0.25">
      <c r="A16" s="8"/>
      <c r="B16" s="8"/>
      <c r="C16" s="15" t="str">
        <f>'Blind Luck'!A134</f>
        <v>Deacon Smith</v>
      </c>
      <c r="D16" s="13">
        <f>SUM('Blind Luck'!E165+'Blind Luck'!I165)</f>
        <v>2</v>
      </c>
      <c r="E16" s="13">
        <f>SUM('Blind Luck'!F165+'Blind Luck'!J165)</f>
        <v>0</v>
      </c>
      <c r="F16" s="33">
        <f t="shared" si="4"/>
        <v>1</v>
      </c>
      <c r="G16" s="78">
        <f>'Blind Luck'!C165</f>
        <v>11.845824411134904</v>
      </c>
      <c r="H16" s="77">
        <f t="shared" si="3"/>
        <v>12</v>
      </c>
    </row>
    <row r="17" spans="1:8" ht="15.75" x14ac:dyDescent="0.25">
      <c r="A17" s="8"/>
      <c r="B17" s="8"/>
      <c r="C17" s="15" t="str">
        <f>'Blind Luck'!A167</f>
        <v>London Vongxay</v>
      </c>
      <c r="D17" s="13">
        <f>SUM('Blind Luck'!E198+'Blind Luck'!I198)</f>
        <v>0</v>
      </c>
      <c r="E17" s="13">
        <f>SUM('Blind Luck'!F198+'Blind Luck'!J198)</f>
        <v>0</v>
      </c>
      <c r="F17" s="33" t="e">
        <f t="shared" si="4"/>
        <v>#DIV/0!</v>
      </c>
      <c r="G17" s="78">
        <f>'Blind Luck'!C198</f>
        <v>8.2799999999999994</v>
      </c>
      <c r="H17" s="77">
        <f>CEILING(G17,0.5)</f>
        <v>8.5</v>
      </c>
    </row>
    <row r="18" spans="1:8" ht="15.75" x14ac:dyDescent="0.25">
      <c r="A18" s="8"/>
      <c r="B18" s="8"/>
      <c r="C18" s="15">
        <f>'Blind Luck'!A200</f>
        <v>0</v>
      </c>
      <c r="D18" s="13">
        <f>SUM('Blind Luck'!E231+'Blind Luck'!I231)</f>
        <v>0</v>
      </c>
      <c r="E18" s="13">
        <f>SUM('Blind Luck'!F231+'Blind Luck'!J231)</f>
        <v>0</v>
      </c>
      <c r="F18" s="33" t="e">
        <f t="shared" si="4"/>
        <v>#DIV/0!</v>
      </c>
      <c r="G18" s="78">
        <f>'Blind Luck'!C231</f>
        <v>8</v>
      </c>
      <c r="H18" s="77">
        <f t="shared" ref="H18:H19" si="5">CEILING(G18,0.5)</f>
        <v>8</v>
      </c>
    </row>
    <row r="19" spans="1:8" ht="16.5" thickBot="1" x14ac:dyDescent="0.3">
      <c r="A19" s="8"/>
      <c r="B19" s="8"/>
      <c r="C19" s="34">
        <f>'Blind Luck'!A233</f>
        <v>0</v>
      </c>
      <c r="D19" s="35">
        <f>SUM('Blind Luck'!E264+'Blind Luck'!I264)</f>
        <v>0</v>
      </c>
      <c r="E19" s="35">
        <f>SUM('Blind Luck'!F264+'Blind Luck'!J264)</f>
        <v>0</v>
      </c>
      <c r="F19" s="39" t="e">
        <f t="shared" si="4"/>
        <v>#DIV/0!</v>
      </c>
      <c r="G19" s="79">
        <f>'Blind Luck'!C264</f>
        <v>8</v>
      </c>
      <c r="H19" s="82">
        <f t="shared" si="5"/>
        <v>8</v>
      </c>
    </row>
    <row r="20" spans="1:8" ht="16.5" thickTop="1" x14ac:dyDescent="0.25">
      <c r="A20" s="8"/>
      <c r="B20" s="8"/>
      <c r="C20" s="6" t="s">
        <v>43</v>
      </c>
      <c r="D20" s="14">
        <f>SUM(D12:D19)</f>
        <v>22</v>
      </c>
      <c r="E20" s="14">
        <f>SUM(E12:E19)</f>
        <v>26</v>
      </c>
      <c r="F20" s="36">
        <f>SUM(D20/(D20+E20))</f>
        <v>0.45833333333333331</v>
      </c>
      <c r="G20" s="14"/>
      <c r="H20" s="29"/>
    </row>
    <row r="21" spans="1:8" ht="15.75" x14ac:dyDescent="0.25">
      <c r="A21" s="8"/>
      <c r="B21" s="8"/>
      <c r="C21" s="8"/>
      <c r="D21" s="14"/>
      <c r="E21" s="14"/>
      <c r="F21" s="14"/>
      <c r="G21" s="14"/>
      <c r="H21" s="29"/>
    </row>
    <row r="22" spans="1:8" ht="15.75" x14ac:dyDescent="0.25">
      <c r="A22" s="29"/>
      <c r="B22" s="8" t="s">
        <v>38</v>
      </c>
      <c r="C22" s="9" t="str">
        <f>'Dart Panthers'!A2</f>
        <v>Dietrich Johnson</v>
      </c>
      <c r="D22" s="10">
        <f>SUM('Dart Panthers'!E33+'Dart Panthers'!I33)</f>
        <v>4</v>
      </c>
      <c r="E22" s="10">
        <f>SUM('Dart Panthers'!F33+'Dart Panthers'!J33)</f>
        <v>4</v>
      </c>
      <c r="F22" s="32">
        <f>SUM(D22/(D22+E22))</f>
        <v>0.5</v>
      </c>
      <c r="G22" s="77">
        <f>'Dart Panthers'!C33</f>
        <v>12.346571858954633</v>
      </c>
      <c r="H22" s="77">
        <f t="shared" ref="H22:H26" si="6">CEILING(G22,0.5)</f>
        <v>12.5</v>
      </c>
    </row>
    <row r="23" spans="1:8" ht="15.75" x14ac:dyDescent="0.25">
      <c r="A23" s="29"/>
      <c r="B23" s="8"/>
      <c r="C23" s="15" t="str">
        <f>'Dart Panthers'!A35</f>
        <v>Kyle Smith</v>
      </c>
      <c r="D23" s="13">
        <f>SUM('Dart Panthers'!E66+'Dart Panthers'!I66)</f>
        <v>5</v>
      </c>
      <c r="E23" s="13">
        <f>SUM('Dart Panthers'!F66+'Dart Panthers'!J66)</f>
        <v>7</v>
      </c>
      <c r="F23" s="33">
        <f t="shared" ref="F23:F29" si="7">SUM(D23/(D23+E23))</f>
        <v>0.41666666666666669</v>
      </c>
      <c r="G23" s="78">
        <f>'Dart Panthers'!C66</f>
        <v>10.873193406421709</v>
      </c>
      <c r="H23" s="78">
        <f t="shared" si="6"/>
        <v>11</v>
      </c>
    </row>
    <row r="24" spans="1:8" ht="15.75" x14ac:dyDescent="0.25">
      <c r="A24" s="29"/>
      <c r="B24" s="8"/>
      <c r="C24" s="15" t="str">
        <f>'Dart Panthers'!A68</f>
        <v>Katerina Hill</v>
      </c>
      <c r="D24" s="13">
        <f>SUM('Dart Panthers'!E99+'Dart Panthers'!I99)</f>
        <v>2</v>
      </c>
      <c r="E24" s="13">
        <f>SUM('Dart Panthers'!F99+'Dart Panthers'!J99)</f>
        <v>8</v>
      </c>
      <c r="F24" s="33">
        <f t="shared" si="7"/>
        <v>0.2</v>
      </c>
      <c r="G24" s="78">
        <f>'Dart Panthers'!C99</f>
        <v>8.4316338956172068</v>
      </c>
      <c r="H24" s="78">
        <f t="shared" si="6"/>
        <v>8.5</v>
      </c>
    </row>
    <row r="25" spans="1:8" ht="15.75" x14ac:dyDescent="0.25">
      <c r="A25" s="29"/>
      <c r="B25" s="8"/>
      <c r="C25" s="15" t="str">
        <f>'Dart Panthers'!A101</f>
        <v>Andy White</v>
      </c>
      <c r="D25" s="13">
        <f>SUM('Dart Panthers'!E132+'Dart Panthers'!I132)</f>
        <v>4</v>
      </c>
      <c r="E25" s="13">
        <f>SUM('Dart Panthers'!F132+'Dart Panthers'!J132)</f>
        <v>6</v>
      </c>
      <c r="F25" s="33">
        <f t="shared" si="7"/>
        <v>0.4</v>
      </c>
      <c r="G25" s="78">
        <f>'Dart Panthers'!C132</f>
        <v>10.783292992643288</v>
      </c>
      <c r="H25" s="78">
        <f t="shared" si="6"/>
        <v>11</v>
      </c>
    </row>
    <row r="26" spans="1:8" ht="15.75" x14ac:dyDescent="0.25">
      <c r="A26" s="29"/>
      <c r="B26" s="8"/>
      <c r="C26" s="15" t="str">
        <f>'Dart Panthers'!A134</f>
        <v>Elizabeth Leis</v>
      </c>
      <c r="D26" s="13">
        <f>SUM('Dart Panthers'!E165+'Dart Panthers'!I165)</f>
        <v>0</v>
      </c>
      <c r="E26" s="13">
        <f>SUM('Dart Panthers'!F165+'Dart Panthers'!J165)</f>
        <v>4</v>
      </c>
      <c r="F26" s="33">
        <f t="shared" si="7"/>
        <v>0</v>
      </c>
      <c r="G26" s="78">
        <f>'Dart Panthers'!C165</f>
        <v>9.1358719844340115</v>
      </c>
      <c r="H26" s="78">
        <f t="shared" si="6"/>
        <v>9.5</v>
      </c>
    </row>
    <row r="27" spans="1:8" ht="15.75" x14ac:dyDescent="0.25">
      <c r="A27" s="29"/>
      <c r="B27" s="8"/>
      <c r="C27" s="15" t="str">
        <f>'Dart Panthers'!A167</f>
        <v>Kody Adams</v>
      </c>
      <c r="D27" s="13">
        <f>SUM('Dart Panthers'!E198+'Dart Panthers'!I198)</f>
        <v>0</v>
      </c>
      <c r="E27" s="13">
        <f>SUM('Dart Panthers'!F198+'Dart Panthers'!J198)</f>
        <v>0</v>
      </c>
      <c r="F27" s="33" t="e">
        <f t="shared" si="7"/>
        <v>#DIV/0!</v>
      </c>
      <c r="G27" s="78">
        <f>'Dart Panthers'!C198</f>
        <v>11.41</v>
      </c>
      <c r="H27" s="78">
        <f>CEILING(G27,0.5)</f>
        <v>11.5</v>
      </c>
    </row>
    <row r="28" spans="1:8" ht="15.75" x14ac:dyDescent="0.25">
      <c r="A28" s="29"/>
      <c r="B28" s="8"/>
      <c r="C28" s="15" t="str">
        <f>'Dart Panthers'!A200</f>
        <v>Jason Weber</v>
      </c>
      <c r="D28" s="13">
        <f>SUM('Dart Panthers'!E231+'Dart Panthers'!I231)</f>
        <v>3</v>
      </c>
      <c r="E28" s="13">
        <f>SUM('Dart Panthers'!F231+'Dart Panthers'!J231)</f>
        <v>1</v>
      </c>
      <c r="F28" s="33">
        <f t="shared" si="7"/>
        <v>0.75</v>
      </c>
      <c r="G28" s="78">
        <f>'Dart Panthers'!C231</f>
        <v>7.3371129524640208</v>
      </c>
      <c r="H28" s="78">
        <f t="shared" ref="H28:H29" si="8">CEILING(G28,0.5)</f>
        <v>7.5</v>
      </c>
    </row>
    <row r="29" spans="1:8" ht="16.5" thickBot="1" x14ac:dyDescent="0.3">
      <c r="A29" s="29"/>
      <c r="B29" s="8"/>
      <c r="C29" s="34">
        <f>'Dart Panthers'!A233</f>
        <v>0</v>
      </c>
      <c r="D29" s="35">
        <f>SUM('Dart Panthers'!E264+'Dart Panthers'!I264)</f>
        <v>0</v>
      </c>
      <c r="E29" s="35">
        <f>SUM('Dart Panthers'!F264+'Dart Panthers'!J264)</f>
        <v>0</v>
      </c>
      <c r="F29" s="39" t="e">
        <f t="shared" si="7"/>
        <v>#DIV/0!</v>
      </c>
      <c r="G29" s="79">
        <f>'Dart Panthers'!C264</f>
        <v>8</v>
      </c>
      <c r="H29" s="79">
        <f t="shared" si="8"/>
        <v>8</v>
      </c>
    </row>
    <row r="30" spans="1:8" ht="16.5" thickTop="1" x14ac:dyDescent="0.25">
      <c r="A30" s="29"/>
      <c r="B30" s="8"/>
      <c r="C30" s="6" t="s">
        <v>43</v>
      </c>
      <c r="D30" s="14">
        <f>SUM(D22:D29)</f>
        <v>18</v>
      </c>
      <c r="E30" s="14">
        <f>SUM(E22:E29)</f>
        <v>30</v>
      </c>
      <c r="F30" s="36">
        <f>SUM(D30/(D30+E30))</f>
        <v>0.375</v>
      </c>
      <c r="G30" s="14"/>
      <c r="H30" s="29"/>
    </row>
    <row r="31" spans="1:8" x14ac:dyDescent="0.25">
      <c r="A31" s="83"/>
      <c r="B31" s="83"/>
      <c r="C31" s="83"/>
      <c r="D31" s="37"/>
      <c r="E31" s="37"/>
      <c r="F31" s="37"/>
      <c r="G31" s="37"/>
      <c r="H31" s="29"/>
    </row>
    <row r="32" spans="1:8" ht="15.75" x14ac:dyDescent="0.25">
      <c r="A32" s="29"/>
      <c r="B32" s="8" t="s">
        <v>79</v>
      </c>
      <c r="C32" s="9" t="str">
        <f>'Dartin and Boozin'!A2</f>
        <v>Brittney Pratt</v>
      </c>
      <c r="D32" s="10">
        <f>SUM('Dartin and Boozin'!E33+'Dartin and Boozin'!I33)</f>
        <v>8</v>
      </c>
      <c r="E32" s="10">
        <f>SUM('Dartin and Boozin'!F33+'Dartin and Boozin'!J33)</f>
        <v>4</v>
      </c>
      <c r="F32" s="32">
        <f>SUM(D32/(D32+E32))</f>
        <v>0.66666666666666663</v>
      </c>
      <c r="G32" s="77">
        <f>'Dartin and Boozin'!C33</f>
        <v>10.655511881736592</v>
      </c>
      <c r="H32" s="77">
        <f t="shared" ref="H32:H36" si="9">CEILING(G32,0.5)</f>
        <v>11</v>
      </c>
    </row>
    <row r="33" spans="1:8" ht="15.75" x14ac:dyDescent="0.25">
      <c r="A33" s="29"/>
      <c r="B33" s="8"/>
      <c r="C33" s="15" t="str">
        <f>'Dartin and Boozin'!A35</f>
        <v>William Lyden</v>
      </c>
      <c r="D33" s="13">
        <f>SUM('Dartin and Boozin'!E66+'Dartin and Boozin'!I66)</f>
        <v>6</v>
      </c>
      <c r="E33" s="13">
        <f>SUM('Dartin and Boozin'!F66+'Dartin and Boozin'!J66)</f>
        <v>6</v>
      </c>
      <c r="F33" s="33">
        <f t="shared" ref="F33:F39" si="10">SUM(D33/(D33+E33))</f>
        <v>0.5</v>
      </c>
      <c r="G33" s="78">
        <f>'Dartin and Boozin'!C66</f>
        <v>10.977619480650702</v>
      </c>
      <c r="H33" s="78">
        <f t="shared" si="9"/>
        <v>11</v>
      </c>
    </row>
    <row r="34" spans="1:8" ht="15.75" x14ac:dyDescent="0.25">
      <c r="A34" s="29"/>
      <c r="B34" s="8"/>
      <c r="C34" s="15" t="str">
        <f>'Dartin and Boozin'!A68</f>
        <v>Kristen Sumner</v>
      </c>
      <c r="D34" s="13">
        <f>SUM('Dartin and Boozin'!E99+'Dartin and Boozin'!I99)</f>
        <v>7</v>
      </c>
      <c r="E34" s="13">
        <f>SUM('Dartin and Boozin'!F99+'Dartin and Boozin'!J99)</f>
        <v>5</v>
      </c>
      <c r="F34" s="33">
        <f t="shared" si="10"/>
        <v>0.58333333333333337</v>
      </c>
      <c r="G34" s="78">
        <f>'Dartin and Boozin'!C99</f>
        <v>9.2417324926927069</v>
      </c>
      <c r="H34" s="78">
        <f t="shared" si="9"/>
        <v>9.5</v>
      </c>
    </row>
    <row r="35" spans="1:8" ht="15.75" x14ac:dyDescent="0.25">
      <c r="A35" s="29"/>
      <c r="B35" s="8"/>
      <c r="C35" s="15" t="str">
        <f>'Dartin and Boozin'!A101</f>
        <v>Mindee Chambers</v>
      </c>
      <c r="D35" s="13">
        <f>SUM('Dartin and Boozin'!E132+'Dartin and Boozin'!I132)</f>
        <v>3</v>
      </c>
      <c r="E35" s="13">
        <f>SUM('Dartin and Boozin'!F132+'Dartin and Boozin'!J132)</f>
        <v>1</v>
      </c>
      <c r="F35" s="33">
        <f t="shared" si="10"/>
        <v>0.75</v>
      </c>
      <c r="G35" s="78">
        <f>'Dartin and Boozin'!C132</f>
        <v>10.835931746603784</v>
      </c>
      <c r="H35" s="78">
        <f t="shared" si="9"/>
        <v>11</v>
      </c>
    </row>
    <row r="36" spans="1:8" ht="15.75" x14ac:dyDescent="0.25">
      <c r="A36" s="29"/>
      <c r="B36" s="8"/>
      <c r="C36" s="15" t="str">
        <f>'Dartin and Boozin'!A134</f>
        <v>Blair Sumner</v>
      </c>
      <c r="D36" s="13">
        <f>SUM('Dartin and Boozin'!E165+'Dartin and Boozin'!I165)</f>
        <v>1</v>
      </c>
      <c r="E36" s="13">
        <f>SUM('Dartin and Boozin'!F165+'Dartin and Boozin'!J165)</f>
        <v>7</v>
      </c>
      <c r="F36" s="33">
        <f t="shared" si="10"/>
        <v>0.125</v>
      </c>
      <c r="G36" s="78">
        <f>'Dartin and Boozin'!C165</f>
        <v>10.386059812083561</v>
      </c>
      <c r="H36" s="78">
        <f t="shared" si="9"/>
        <v>10.5</v>
      </c>
    </row>
    <row r="37" spans="1:8" ht="15.75" x14ac:dyDescent="0.25">
      <c r="A37" s="29"/>
      <c r="B37" s="8"/>
      <c r="C37" s="15" t="str">
        <f>'Dartin and Boozin'!A167</f>
        <v>Jeremy Salazar</v>
      </c>
      <c r="D37" s="13">
        <f>SUM('Dartin and Boozin'!E198+'Dartin and Boozin'!I198)</f>
        <v>0</v>
      </c>
      <c r="E37" s="13">
        <f>SUM('Dartin and Boozin'!F198+'Dartin and Boozin'!J198)</f>
        <v>0</v>
      </c>
      <c r="F37" s="33" t="e">
        <f t="shared" si="10"/>
        <v>#DIV/0!</v>
      </c>
      <c r="G37" s="78">
        <f>'Dartin and Boozin'!C198</f>
        <v>11.71</v>
      </c>
      <c r="H37" s="78">
        <f>CEILING(G37,0.5)</f>
        <v>12</v>
      </c>
    </row>
    <row r="38" spans="1:8" ht="15.75" x14ac:dyDescent="0.25">
      <c r="A38" s="29"/>
      <c r="B38" s="8"/>
      <c r="C38" s="15">
        <f>'Dartin and Boozin'!A200</f>
        <v>0</v>
      </c>
      <c r="D38" s="13">
        <f>SUM('Dartin and Boozin'!E231+'Dartin and Boozin'!I231)</f>
        <v>0</v>
      </c>
      <c r="E38" s="13">
        <f>SUM('Dartin and Boozin'!F231+'Dartin and Boozin'!J231)</f>
        <v>0</v>
      </c>
      <c r="F38" s="33" t="e">
        <f t="shared" si="10"/>
        <v>#DIV/0!</v>
      </c>
      <c r="G38" s="78">
        <f>'Dartin and Boozin'!C231</f>
        <v>8</v>
      </c>
      <c r="H38" s="78">
        <f t="shared" ref="H38:H39" si="11">CEILING(G38,0.5)</f>
        <v>8</v>
      </c>
    </row>
    <row r="39" spans="1:8" ht="16.5" thickBot="1" x14ac:dyDescent="0.3">
      <c r="A39" s="29"/>
      <c r="B39" s="8"/>
      <c r="C39" s="38">
        <f>'Dartin and Boozin'!A233</f>
        <v>0</v>
      </c>
      <c r="D39" s="35">
        <f>SUM('Dartin and Boozin'!E264+'Dartin and Boozin'!I264)</f>
        <v>0</v>
      </c>
      <c r="E39" s="35">
        <f>SUM('Dartin and Boozin'!F264+'Dartin and Boozin'!J264)</f>
        <v>0</v>
      </c>
      <c r="F39" s="39" t="e">
        <f t="shared" si="10"/>
        <v>#DIV/0!</v>
      </c>
      <c r="G39" s="79">
        <f>'Dartin and Boozin'!C264</f>
        <v>8</v>
      </c>
      <c r="H39" s="79">
        <f t="shared" si="11"/>
        <v>8</v>
      </c>
    </row>
    <row r="40" spans="1:8" ht="16.5" thickTop="1" x14ac:dyDescent="0.25">
      <c r="A40" s="29"/>
      <c r="B40" s="8"/>
      <c r="C40" s="6" t="s">
        <v>43</v>
      </c>
      <c r="D40" s="14">
        <f>SUM(D32:D39)</f>
        <v>25</v>
      </c>
      <c r="E40" s="14">
        <f>SUM(E32:E39)</f>
        <v>23</v>
      </c>
      <c r="F40" s="36">
        <f>SUM(D40/(D40+E40))</f>
        <v>0.52083333333333337</v>
      </c>
      <c r="G40" s="14"/>
      <c r="H40" s="29"/>
    </row>
    <row r="41" spans="1:8" x14ac:dyDescent="0.25">
      <c r="A41" s="83"/>
      <c r="B41" s="83"/>
      <c r="C41" s="83"/>
      <c r="D41" s="37"/>
      <c r="E41" s="37"/>
      <c r="F41" s="37"/>
      <c r="G41" s="37"/>
      <c r="H41" s="29"/>
    </row>
    <row r="42" spans="1:8" ht="15.75" x14ac:dyDescent="0.25">
      <c r="A42" s="29"/>
      <c r="B42" s="8" t="s">
        <v>37</v>
      </c>
      <c r="C42" s="9" t="str">
        <f>'Robin Hood'!A2</f>
        <v>Rodney Wike</v>
      </c>
      <c r="D42" s="10">
        <f>SUM('Robin Hood'!E33+'Robin Hood'!I33)</f>
        <v>3</v>
      </c>
      <c r="E42" s="10">
        <f>SUM('Robin Hood'!F33+'Robin Hood'!J33)</f>
        <v>3</v>
      </c>
      <c r="F42" s="32">
        <f>SUM(D42/(D42+E42))</f>
        <v>0.5</v>
      </c>
      <c r="G42" s="77">
        <f>'Robin Hood'!C33</f>
        <v>10.84967711170561</v>
      </c>
      <c r="H42" s="77">
        <f t="shared" ref="H42:H46" si="12">CEILING(G42,0.5)</f>
        <v>11</v>
      </c>
    </row>
    <row r="43" spans="1:8" ht="15.75" x14ac:dyDescent="0.25">
      <c r="A43" s="29"/>
      <c r="B43" s="8"/>
      <c r="C43" s="15" t="str">
        <f>'Robin Hood'!A35</f>
        <v>Richard Whitmer</v>
      </c>
      <c r="D43" s="13">
        <f>SUM('Robin Hood'!E66+'Robin Hood'!I66)</f>
        <v>3</v>
      </c>
      <c r="E43" s="13">
        <f>SUM('Robin Hood'!F66+'Robin Hood'!J66)</f>
        <v>7</v>
      </c>
      <c r="F43" s="33">
        <f t="shared" ref="F43:F49" si="13">SUM(D43/(D43+E43))</f>
        <v>0.3</v>
      </c>
      <c r="G43" s="78">
        <f>'Robin Hood'!C66</f>
        <v>9.3936865438507819</v>
      </c>
      <c r="H43" s="78">
        <f t="shared" si="12"/>
        <v>9.5</v>
      </c>
    </row>
    <row r="44" spans="1:8" ht="15.75" x14ac:dyDescent="0.25">
      <c r="A44" s="29"/>
      <c r="B44" s="8"/>
      <c r="C44" s="15" t="str">
        <f>'Robin Hood'!A68</f>
        <v>Eileen Whitmer</v>
      </c>
      <c r="D44" s="13">
        <f>SUM('Robin Hood'!E99+'Robin Hood'!I99)</f>
        <v>0</v>
      </c>
      <c r="E44" s="13">
        <f>SUM('Robin Hood'!F99+'Robin Hood'!J99)</f>
        <v>3</v>
      </c>
      <c r="F44" s="33">
        <f t="shared" si="13"/>
        <v>0</v>
      </c>
      <c r="G44" s="78">
        <f>'Robin Hood'!C99</f>
        <v>7.8477186085299024</v>
      </c>
      <c r="H44" s="78">
        <f t="shared" si="12"/>
        <v>8</v>
      </c>
    </row>
    <row r="45" spans="1:8" ht="15.75" x14ac:dyDescent="0.25">
      <c r="A45" s="29"/>
      <c r="B45" s="8"/>
      <c r="C45" s="15" t="str">
        <f>'Robin Hood'!A101</f>
        <v>Abbi Hull</v>
      </c>
      <c r="D45" s="13">
        <f>SUM('Robin Hood'!E132+'Robin Hood'!I132)</f>
        <v>2</v>
      </c>
      <c r="E45" s="13">
        <f>SUM('Robin Hood'!F132+'Robin Hood'!J132)</f>
        <v>6</v>
      </c>
      <c r="F45" s="33">
        <f t="shared" si="13"/>
        <v>0.25</v>
      </c>
      <c r="G45" s="78">
        <f>'Robin Hood'!C132</f>
        <v>6.2303879678687411</v>
      </c>
      <c r="H45" s="78">
        <f t="shared" si="12"/>
        <v>6.5</v>
      </c>
    </row>
    <row r="46" spans="1:8" ht="15.75" x14ac:dyDescent="0.25">
      <c r="A46" s="29"/>
      <c r="B46" s="8"/>
      <c r="C46" s="15" t="str">
        <f>'Robin Hood'!A134</f>
        <v>Brian Gee</v>
      </c>
      <c r="D46" s="13">
        <f>SUM('Robin Hood'!E165+'Robin Hood'!I165)</f>
        <v>7</v>
      </c>
      <c r="E46" s="13">
        <f>SUM('Robin Hood'!F165+'Robin Hood'!J165)</f>
        <v>4</v>
      </c>
      <c r="F46" s="33">
        <f t="shared" si="13"/>
        <v>0.63636363636363635</v>
      </c>
      <c r="G46" s="78">
        <f>'Robin Hood'!C165</f>
        <v>13.055861287743978</v>
      </c>
      <c r="H46" s="78">
        <f t="shared" si="12"/>
        <v>13.5</v>
      </c>
    </row>
    <row r="47" spans="1:8" ht="15.75" x14ac:dyDescent="0.25">
      <c r="A47" s="29"/>
      <c r="B47" s="8"/>
      <c r="C47" s="15" t="str">
        <f>'Robin Hood'!A167</f>
        <v>Shane Tapp</v>
      </c>
      <c r="D47" s="13">
        <f>SUM('Robin Hood'!E198+'Robin Hood'!I198)</f>
        <v>7</v>
      </c>
      <c r="E47" s="13">
        <f>SUM('Robin Hood'!F198+'Robin Hood'!J198)</f>
        <v>3</v>
      </c>
      <c r="F47" s="33">
        <f t="shared" si="13"/>
        <v>0.7</v>
      </c>
      <c r="G47" s="78">
        <f>'Robin Hood'!C198</f>
        <v>10.356851912035532</v>
      </c>
      <c r="H47" s="78">
        <f>CEILING(G47,0.5)</f>
        <v>10.5</v>
      </c>
    </row>
    <row r="48" spans="1:8" ht="15.75" x14ac:dyDescent="0.25">
      <c r="A48" s="29"/>
      <c r="B48" s="8"/>
      <c r="C48" s="15" t="str">
        <f>'Robin Hood'!A200</f>
        <v>Shawn Caselman</v>
      </c>
      <c r="D48" s="13">
        <f>SUM('Robin Hood'!E231+'Robin Hood'!I231)</f>
        <v>0</v>
      </c>
      <c r="E48" s="13">
        <f>SUM('Robin Hood'!F231+'Robin Hood'!J231)</f>
        <v>0</v>
      </c>
      <c r="F48" s="33" t="e">
        <f t="shared" si="13"/>
        <v>#DIV/0!</v>
      </c>
      <c r="G48" s="78">
        <f>'Robin Hood'!C231</f>
        <v>14.340000000000002</v>
      </c>
      <c r="H48" s="78">
        <f t="shared" ref="H48:H49" si="14">CEILING(G48,0.5)</f>
        <v>14.5</v>
      </c>
    </row>
    <row r="49" spans="1:8" ht="16.5" thickBot="1" x14ac:dyDescent="0.3">
      <c r="A49" s="29"/>
      <c r="B49" s="8"/>
      <c r="C49" s="84" t="str">
        <f>'Robin Hood'!A233</f>
        <v>Randy Hull</v>
      </c>
      <c r="D49" s="35">
        <f>SUM('Robin Hood'!E264+'Robin Hood'!I264)</f>
        <v>0</v>
      </c>
      <c r="E49" s="35">
        <f>SUM('Robin Hood'!F264+'Robin Hood'!J264)</f>
        <v>0</v>
      </c>
      <c r="F49" s="39" t="e">
        <f t="shared" si="13"/>
        <v>#DIV/0!</v>
      </c>
      <c r="G49" s="79">
        <f>'Robin Hood'!C264</f>
        <v>8.9</v>
      </c>
      <c r="H49" s="79">
        <f t="shared" si="14"/>
        <v>9</v>
      </c>
    </row>
    <row r="50" spans="1:8" ht="16.5" thickTop="1" x14ac:dyDescent="0.25">
      <c r="A50" s="29"/>
      <c r="B50" s="8"/>
      <c r="C50" s="6" t="s">
        <v>43</v>
      </c>
      <c r="D50" s="14">
        <f>SUM(D42:D49)</f>
        <v>22</v>
      </c>
      <c r="E50" s="14">
        <f>SUM(E42:E49)</f>
        <v>26</v>
      </c>
      <c r="F50" s="36">
        <f>SUM(D50/(D50+E50))</f>
        <v>0.45833333333333331</v>
      </c>
      <c r="G50" s="14"/>
      <c r="H50" s="29"/>
    </row>
    <row r="51" spans="1:8" x14ac:dyDescent="0.25">
      <c r="A51" s="83"/>
      <c r="B51" s="83"/>
      <c r="C51" s="83"/>
      <c r="D51" s="37"/>
      <c r="E51" s="37"/>
      <c r="F51" s="37"/>
      <c r="G51" s="37"/>
      <c r="H51" s="29"/>
    </row>
    <row r="52" spans="1:8" ht="15.75" x14ac:dyDescent="0.25">
      <c r="A52" s="29"/>
      <c r="B52" s="8" t="s">
        <v>78</v>
      </c>
      <c r="C52" s="9" t="str">
        <f>'180 Proof'!A2</f>
        <v>David Sagamang</v>
      </c>
      <c r="D52" s="10">
        <f>SUM('180 Proof'!E33+'180 Proof'!I33)</f>
        <v>5</v>
      </c>
      <c r="E52" s="10">
        <f>SUM('180 Proof'!F33+'180 Proof'!J33)</f>
        <v>6</v>
      </c>
      <c r="F52" s="32">
        <f>SUM(D52/(D52+E52))</f>
        <v>0.45454545454545453</v>
      </c>
      <c r="G52" s="77">
        <f>'180 Proof'!C33</f>
        <v>9.4056937659330799</v>
      </c>
      <c r="H52" s="77">
        <f t="shared" ref="H52:H56" si="15">CEILING(G52,0.5)</f>
        <v>9.5</v>
      </c>
    </row>
    <row r="53" spans="1:8" ht="15.75" x14ac:dyDescent="0.25">
      <c r="A53" s="29"/>
      <c r="B53" s="8"/>
      <c r="C53" s="15" t="str">
        <f>'180 Proof'!A35</f>
        <v>Austin Anderson</v>
      </c>
      <c r="D53" s="13">
        <f>SUM('180 Proof'!E66+'180 Proof'!I66)</f>
        <v>6</v>
      </c>
      <c r="E53" s="13">
        <f>SUM('180 Proof'!F66+'180 Proof'!J66)</f>
        <v>2</v>
      </c>
      <c r="F53" s="33">
        <f t="shared" ref="F53:F59" si="16">SUM(D53/(D53+E53))</f>
        <v>0.75</v>
      </c>
      <c r="G53" s="78">
        <f>'180 Proof'!C66</f>
        <v>16.44871635867543</v>
      </c>
      <c r="H53" s="78">
        <f t="shared" si="15"/>
        <v>16.5</v>
      </c>
    </row>
    <row r="54" spans="1:8" ht="15.75" x14ac:dyDescent="0.25">
      <c r="A54" s="29"/>
      <c r="B54" s="8"/>
      <c r="C54" s="15" t="str">
        <f>'180 Proof'!A68</f>
        <v>Scott Ferentz</v>
      </c>
      <c r="D54" s="13">
        <f>SUM('180 Proof'!E99+'180 Proof'!I99)</f>
        <v>6</v>
      </c>
      <c r="E54" s="13">
        <f>SUM('180 Proof'!F99+'180 Proof'!J99)</f>
        <v>5</v>
      </c>
      <c r="F54" s="33">
        <f t="shared" si="16"/>
        <v>0.54545454545454541</v>
      </c>
      <c r="G54" s="78">
        <f>'180 Proof'!C99</f>
        <v>10.643806923379028</v>
      </c>
      <c r="H54" s="78">
        <f t="shared" si="15"/>
        <v>11</v>
      </c>
    </row>
    <row r="55" spans="1:8" ht="15.75" x14ac:dyDescent="0.25">
      <c r="A55" s="29"/>
      <c r="B55" s="8"/>
      <c r="C55" s="15" t="str">
        <f>'180 Proof'!A101</f>
        <v>Jeremey Michael</v>
      </c>
      <c r="D55" s="13">
        <f>SUM('180 Proof'!E132+'180 Proof'!I132)</f>
        <v>5</v>
      </c>
      <c r="E55" s="13">
        <f>SUM('180 Proof'!F132+'180 Proof'!J132)</f>
        <v>3</v>
      </c>
      <c r="F55" s="33">
        <f t="shared" si="16"/>
        <v>0.625</v>
      </c>
      <c r="G55" s="78">
        <f>'180 Proof'!C132</f>
        <v>12.445239194321676</v>
      </c>
      <c r="H55" s="78">
        <f t="shared" si="15"/>
        <v>12.5</v>
      </c>
    </row>
    <row r="56" spans="1:8" ht="15.75" x14ac:dyDescent="0.25">
      <c r="A56" s="29"/>
      <c r="B56" s="8"/>
      <c r="C56" s="15" t="str">
        <f>'180 Proof'!A134</f>
        <v>Adam Kennedy</v>
      </c>
      <c r="D56" s="13">
        <f>SUM('180 Proof'!E165+'180 Proof'!I165)</f>
        <v>5</v>
      </c>
      <c r="E56" s="13">
        <f>SUM('180 Proof'!F165+'180 Proof'!J165)</f>
        <v>3</v>
      </c>
      <c r="F56" s="33">
        <f t="shared" si="16"/>
        <v>0.625</v>
      </c>
      <c r="G56" s="78">
        <f>'180 Proof'!C165</f>
        <v>8.7059878627812992</v>
      </c>
      <c r="H56" s="78">
        <f t="shared" si="15"/>
        <v>9</v>
      </c>
    </row>
    <row r="57" spans="1:8" ht="15.75" x14ac:dyDescent="0.25">
      <c r="A57" s="29"/>
      <c r="B57" s="8"/>
      <c r="C57" s="15" t="str">
        <f>'180 Proof'!A167</f>
        <v>Jason Laufer</v>
      </c>
      <c r="D57" s="13">
        <f>SUM('180 Proof'!E198+'180 Proof'!I198)</f>
        <v>0</v>
      </c>
      <c r="E57" s="13">
        <f>SUM('180 Proof'!F198+'180 Proof'!J198)</f>
        <v>2</v>
      </c>
      <c r="F57" s="33">
        <f t="shared" si="16"/>
        <v>0</v>
      </c>
      <c r="G57" s="78">
        <f>'180 Proof'!C198</f>
        <v>10.362317087105859</v>
      </c>
      <c r="H57" s="78">
        <f>CEILING(G57,0.5)</f>
        <v>10.5</v>
      </c>
    </row>
    <row r="58" spans="1:8" ht="15.75" x14ac:dyDescent="0.25">
      <c r="A58" s="29"/>
      <c r="B58" s="8"/>
      <c r="C58" s="15">
        <f>'180 Proof'!A200</f>
        <v>0</v>
      </c>
      <c r="D58" s="13">
        <f>SUM('180 Proof'!E231+'180 Proof'!I231)</f>
        <v>0</v>
      </c>
      <c r="E58" s="13">
        <f>SUM('180 Proof'!F231+'180 Proof'!J231)</f>
        <v>0</v>
      </c>
      <c r="F58" s="33" t="e">
        <f t="shared" si="16"/>
        <v>#DIV/0!</v>
      </c>
      <c r="G58" s="78">
        <f>'180 Proof'!C231</f>
        <v>8</v>
      </c>
      <c r="H58" s="78">
        <f t="shared" ref="H58:H59" si="17">CEILING(G58,0.5)</f>
        <v>8</v>
      </c>
    </row>
    <row r="59" spans="1:8" ht="16.5" thickBot="1" x14ac:dyDescent="0.3">
      <c r="A59" s="29"/>
      <c r="B59" s="8"/>
      <c r="C59" s="38">
        <f>'180 Proof'!A233</f>
        <v>0</v>
      </c>
      <c r="D59" s="35">
        <f>SUM('180 Proof'!E264+'180 Proof'!I264)</f>
        <v>0</v>
      </c>
      <c r="E59" s="35">
        <f>SUM('180 Proof'!F264+'180 Proof'!J264)</f>
        <v>0</v>
      </c>
      <c r="F59" s="39" t="e">
        <f t="shared" si="16"/>
        <v>#DIV/0!</v>
      </c>
      <c r="G59" s="79">
        <f>'180 Proof'!C264</f>
        <v>8</v>
      </c>
      <c r="H59" s="79">
        <f t="shared" si="17"/>
        <v>8</v>
      </c>
    </row>
    <row r="60" spans="1:8" ht="18.75" thickTop="1" x14ac:dyDescent="0.25">
      <c r="A60" s="40"/>
      <c r="B60" s="41"/>
      <c r="C60" s="42" t="s">
        <v>43</v>
      </c>
      <c r="D60" s="75">
        <f>SUM(D52:D59)</f>
        <v>27</v>
      </c>
      <c r="E60" s="75">
        <f>SUM(E52:E59)</f>
        <v>21</v>
      </c>
      <c r="F60" s="76">
        <f>SUM(D60/(D60+E60))</f>
        <v>0.5625</v>
      </c>
      <c r="G60" s="43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2.7109375" bestFit="1" customWidth="1"/>
    <col min="2" max="2" width="20.42578125" customWidth="1"/>
    <col min="3" max="6" width="16.42578125" customWidth="1"/>
  </cols>
  <sheetData>
    <row r="1" spans="1:6" ht="36.75" thickBot="1" x14ac:dyDescent="0.3">
      <c r="A1" s="1" t="s">
        <v>1</v>
      </c>
      <c r="B1" s="4" t="s">
        <v>32</v>
      </c>
      <c r="C1" s="2" t="s">
        <v>33</v>
      </c>
      <c r="D1" s="2" t="s">
        <v>34</v>
      </c>
      <c r="E1" s="2" t="s">
        <v>35</v>
      </c>
      <c r="F1" s="2" t="s">
        <v>36</v>
      </c>
    </row>
    <row r="2" spans="1:6" ht="15.75" x14ac:dyDescent="0.25">
      <c r="A2" s="31">
        <f ca="1">TODAY()</f>
        <v>46321</v>
      </c>
      <c r="B2" s="15" t="str">
        <f>'Printable Averages'!B2</f>
        <v>Beer Tankers</v>
      </c>
      <c r="C2" s="13">
        <f>SUM('Printable Averages'!D10+'Printable Averages'!E10+'Beer Tankers'!E296+'Beer Tankers'!F296+'Beer Tankers'!I296+'Beer Tankers'!J296+'Beer Tankers'!E328+'Beer Tankers'!F328+'Beer Tankers'!I328+'Beer Tankers'!J328+'Beer Tankers'!E360+'Beer Tankers'!F360)</f>
        <v>78</v>
      </c>
      <c r="D2" s="13">
        <f>SUM('Printable Averages'!D10+'Beer Tankers'!E296+'Beer Tankers'!I296+'Beer Tankers'!E328+'Beer Tankers'!I328+'Beer Tankers'!E360)</f>
        <v>46</v>
      </c>
      <c r="E2" s="13">
        <f>SUM('Printable Averages'!E10+'Beer Tankers'!F296+'Beer Tankers'!J296+'Beer Tankers'!F328+'Beer Tankers'!J328+'Beer Tankers'!F360)</f>
        <v>32</v>
      </c>
      <c r="F2" s="71">
        <f t="shared" ref="F2:F7" si="0">SUM(D2/C2)</f>
        <v>0.58974358974358976</v>
      </c>
    </row>
    <row r="3" spans="1:6" ht="15.75" x14ac:dyDescent="0.25">
      <c r="A3" s="8"/>
      <c r="B3" s="15" t="str">
        <f>'Printable Averages'!B52</f>
        <v>180 Proof</v>
      </c>
      <c r="C3" s="13">
        <f>SUM('Printable Averages'!D60+'Printable Averages'!E60+'180 Proof'!E296+'180 Proof'!F296+'180 Proof'!I296+'180 Proof'!J296+'180 Proof'!E328+'180 Proof'!F328+'180 Proof'!I328+'180 Proof'!J328+'180 Proof'!E360+'180 Proof'!F360)</f>
        <v>78</v>
      </c>
      <c r="D3" s="13">
        <f>SUM('Printable Averages'!D60+'180 Proof'!E296+'180 Proof'!I296+'180 Proof'!E328+'180 Proof'!I328+'180 Proof'!E360)</f>
        <v>45</v>
      </c>
      <c r="E3" s="13">
        <f>SUM('Printable Averages'!E60+'180 Proof'!F296+'180 Proof'!J296+'180 Proof'!F328+'180 Proof'!J328+'180 Proof'!F360)</f>
        <v>33</v>
      </c>
      <c r="F3" s="71">
        <f t="shared" si="0"/>
        <v>0.57692307692307687</v>
      </c>
    </row>
    <row r="4" spans="1:6" ht="15.75" x14ac:dyDescent="0.25">
      <c r="A4" s="8"/>
      <c r="B4" s="15" t="str">
        <f>'Printable Averages'!B12</f>
        <v>Blind Luck</v>
      </c>
      <c r="C4" s="13">
        <f>SUM('Printable Averages'!D20+'Printable Averages'!E20+'Blind Luck'!E296+'Blind Luck'!F296+'Blind Luck'!I296+'Blind Luck'!J296+'Blind Luck'!E328+'Blind Luck'!F328+'Blind Luck'!I328+'Blind Luck'!J328+'Blind Luck'!E360+'Blind Luck'!F360)</f>
        <v>78</v>
      </c>
      <c r="D4" s="13">
        <f>SUM('Printable Averages'!D20+'Blind Luck'!E296+'Blind Luck'!I296+'Blind Luck'!E328+'Blind Luck'!I328+'Blind Luck'!E360)</f>
        <v>40</v>
      </c>
      <c r="E4" s="13">
        <f>SUM('Printable Averages'!E20+'Blind Luck'!F296+'Blind Luck'!J296+'Blind Luck'!F328+'Blind Luck'!J328+'Blind Luck'!F360)</f>
        <v>38</v>
      </c>
      <c r="F4" s="71">
        <f t="shared" si="0"/>
        <v>0.51282051282051277</v>
      </c>
    </row>
    <row r="5" spans="1:6" ht="15.75" x14ac:dyDescent="0.25">
      <c r="A5" s="8"/>
      <c r="B5" s="15" t="str">
        <f>'Printable Averages'!B32</f>
        <v>Dartin and Boozin</v>
      </c>
      <c r="C5" s="13">
        <f>SUM('Printable Averages'!D40+'Printable Averages'!E40+'Dartin and Boozin'!E296+'Dartin and Boozin'!F296+'Dartin and Boozin'!I296+'Dartin and Boozin'!J296+'Dartin and Boozin'!E328+'Dartin and Boozin'!F328+'Dartin and Boozin'!I328+'Dartin and Boozin'!J328+'Dartin and Boozin'!E360+'Dartin and Boozin'!F360)</f>
        <v>78</v>
      </c>
      <c r="D5" s="13">
        <f>SUM('Printable Averages'!D40+'Dartin and Boozin'!E296+'Dartin and Boozin'!I296+'Dartin and Boozin'!E328+'Dartin and Boozin'!I328+'Dartin and Boozin'!E360)</f>
        <v>38</v>
      </c>
      <c r="E5" s="13">
        <f>SUM('Printable Averages'!E40+'Dartin and Boozin'!F296+'Dartin and Boozin'!J296+'Dartin and Boozin'!F328+'Dartin and Boozin'!J328+'Dartin and Boozin'!F360)</f>
        <v>40</v>
      </c>
      <c r="F5" s="71">
        <f t="shared" si="0"/>
        <v>0.48717948717948717</v>
      </c>
    </row>
    <row r="6" spans="1:6" ht="15.75" x14ac:dyDescent="0.25">
      <c r="A6" s="8"/>
      <c r="B6" s="15" t="str">
        <f>'Printable Averages'!B42</f>
        <v>Robin Hood</v>
      </c>
      <c r="C6" s="13">
        <f>SUM('Printable Averages'!D50+'Printable Averages'!E50+'Robin Hood'!E296+'Robin Hood'!F296+'Robin Hood'!I296+'Robin Hood'!J296+'Robin Hood'!E328+'Robin Hood'!F328+'Robin Hood'!I328+'Robin Hood'!J328+'Robin Hood'!E360+'Robin Hood'!F360)</f>
        <v>78</v>
      </c>
      <c r="D6" s="13">
        <f>SUM('Printable Averages'!D50+'Robin Hood'!E296+'Robin Hood'!I296+'Robin Hood'!E328+'Robin Hood'!I328+'Robin Hood'!E360)</f>
        <v>34</v>
      </c>
      <c r="E6" s="13">
        <f>SUM('Printable Averages'!E50+'Robin Hood'!F296+'Robin Hood'!J296+'Robin Hood'!F328+'Robin Hood'!J328+'Robin Hood'!F360)</f>
        <v>44</v>
      </c>
      <c r="F6" s="71">
        <f t="shared" si="0"/>
        <v>0.4358974358974359</v>
      </c>
    </row>
    <row r="7" spans="1:6" ht="15.75" x14ac:dyDescent="0.25">
      <c r="A7" s="8"/>
      <c r="B7" s="15" t="str">
        <f>'Printable Averages'!B22</f>
        <v>Dart Panthers</v>
      </c>
      <c r="C7" s="13">
        <f>SUM('Printable Averages'!D30+'Printable Averages'!E30+'Dart Panthers'!E296+'Dart Panthers'!F296+'Dart Panthers'!I296+'Dart Panthers'!J296+'Dart Panthers'!E328+'Dart Panthers'!F328+'Dart Panthers'!I328+'Dart Panthers'!J328+'Dart Panthers'!E360+'Dart Panthers'!F360)</f>
        <v>78</v>
      </c>
      <c r="D7" s="13">
        <f>SUM('Printable Averages'!D30+'Dart Panthers'!E296+'Dart Panthers'!I296+'Dart Panthers'!E328+'Dart Panthers'!I328+'Dart Panthers'!E360)</f>
        <v>31</v>
      </c>
      <c r="E7" s="13">
        <f>SUM('Printable Averages'!E30+'Dart Panthers'!F296+'Dart Panthers'!J296+'Dart Panthers'!F328+'Dart Panthers'!J328+'Dart Panthers'!F360)</f>
        <v>47</v>
      </c>
      <c r="F7" s="71">
        <f t="shared" si="0"/>
        <v>0.39743589743589741</v>
      </c>
    </row>
    <row r="8" spans="1:6" ht="15.75" x14ac:dyDescent="0.25">
      <c r="A8" s="8"/>
    </row>
  </sheetData>
  <sortState ref="B2:F7">
    <sortCondition descending="1" ref="F2:F7"/>
  </sortState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RowHeight="15" x14ac:dyDescent="0.25"/>
  <cols>
    <col min="1" max="1" width="21.85546875" customWidth="1"/>
    <col min="2" max="2" width="27.5703125" bestFit="1" customWidth="1"/>
    <col min="3" max="15" width="21" customWidth="1"/>
  </cols>
  <sheetData>
    <row r="1" spans="1:15" ht="18" x14ac:dyDescent="0.25">
      <c r="A1" s="44" t="s">
        <v>32</v>
      </c>
      <c r="B1" s="18" t="s">
        <v>0</v>
      </c>
      <c r="C1" s="18" t="s">
        <v>44</v>
      </c>
      <c r="D1" s="18" t="s">
        <v>45</v>
      </c>
      <c r="E1" s="18" t="s">
        <v>46</v>
      </c>
      <c r="F1" s="18" t="s">
        <v>47</v>
      </c>
      <c r="G1" s="18" t="s">
        <v>48</v>
      </c>
      <c r="H1" s="18" t="s">
        <v>49</v>
      </c>
      <c r="I1" s="18" t="s">
        <v>50</v>
      </c>
      <c r="J1" s="18" t="s">
        <v>51</v>
      </c>
      <c r="K1" s="18" t="s">
        <v>52</v>
      </c>
      <c r="L1" s="18" t="s">
        <v>53</v>
      </c>
      <c r="M1" s="18" t="s">
        <v>54</v>
      </c>
      <c r="N1" s="18" t="s">
        <v>55</v>
      </c>
      <c r="O1" s="18" t="s">
        <v>56</v>
      </c>
    </row>
    <row r="2" spans="1:15" ht="15.75" x14ac:dyDescent="0.25">
      <c r="A2" s="9" t="str">
        <f>'Printable Averages'!B2</f>
        <v>Beer Tankers</v>
      </c>
      <c r="B2" s="72" t="str">
        <f>'Beer Tankers'!A2</f>
        <v>Mike Loyd</v>
      </c>
      <c r="C2" s="10">
        <v>6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 ht="15.75" x14ac:dyDescent="0.25">
      <c r="A3" s="15"/>
      <c r="B3" s="73" t="str">
        <f>'Beer Tankers'!A35</f>
        <v>Jessica Burwell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1:15" ht="15.75" x14ac:dyDescent="0.25">
      <c r="A4" s="15"/>
      <c r="B4" s="73" t="str">
        <f>'Beer Tankers'!A68</f>
        <v>Steve Burwell</v>
      </c>
      <c r="C4" s="13">
        <v>4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</row>
    <row r="5" spans="1:15" ht="15.75" x14ac:dyDescent="0.25">
      <c r="A5" s="15"/>
      <c r="B5" s="73" t="str">
        <f>'Beer Tankers'!A101</f>
        <v>Daniel Regier</v>
      </c>
      <c r="C5" s="13">
        <v>4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15.75" x14ac:dyDescent="0.25">
      <c r="A6" s="15"/>
      <c r="B6" s="73" t="str">
        <f>'Beer Tankers'!A134</f>
        <v>Tony Paskevich</v>
      </c>
      <c r="C6" s="13">
        <v>5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ht="15.75" x14ac:dyDescent="0.25">
      <c r="A7" s="15"/>
      <c r="B7" s="73" t="str">
        <f>'Beer Tankers'!A167</f>
        <v>John Burwell</v>
      </c>
      <c r="C7" s="13">
        <v>3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</row>
    <row r="8" spans="1:15" ht="15.75" x14ac:dyDescent="0.25">
      <c r="A8" s="15"/>
      <c r="B8" s="73">
        <f>'Beer Tankers'!A200</f>
        <v>0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</row>
    <row r="9" spans="1:15" ht="15.75" x14ac:dyDescent="0.25">
      <c r="A9" s="15"/>
      <c r="B9" s="73">
        <f>'Beer Tankers'!A233</f>
        <v>0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</row>
    <row r="10" spans="1:15" ht="15.75" x14ac:dyDescent="0.25">
      <c r="A10" s="8"/>
      <c r="B10" s="74" t="s">
        <v>43</v>
      </c>
      <c r="C10" s="74">
        <f>SUM(C2:C9)</f>
        <v>22</v>
      </c>
      <c r="D10" s="14">
        <f>SUM(D2:D9)</f>
        <v>0</v>
      </c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</row>
    <row r="11" spans="1:15" ht="15.75" x14ac:dyDescent="0.25">
      <c r="A11" s="9" t="str">
        <f>'Printable Averages'!B12</f>
        <v>Blind Luck</v>
      </c>
      <c r="B11" s="72" t="str">
        <f>'Blind Luck'!A2</f>
        <v>Devan Smith</v>
      </c>
      <c r="C11" s="10">
        <v>4</v>
      </c>
      <c r="D11" s="10"/>
      <c r="E11" s="10">
        <v>101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spans="1:15" ht="15.75" x14ac:dyDescent="0.25">
      <c r="A12" s="15"/>
      <c r="B12" s="73" t="str">
        <f>'Blind Luck'!A35</f>
        <v>Chris Roberts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</row>
    <row r="13" spans="1:15" ht="15.75" x14ac:dyDescent="0.25">
      <c r="A13" s="15"/>
      <c r="B13" s="73" t="str">
        <f>'Blind Luck'!A68</f>
        <v>Shawna Pike</v>
      </c>
      <c r="C13" s="13">
        <v>4</v>
      </c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</row>
    <row r="14" spans="1:15" ht="15.75" x14ac:dyDescent="0.25">
      <c r="A14" s="15"/>
      <c r="B14" s="73" t="str">
        <f>'Blind Luck'!A101</f>
        <v>Korey Haukom</v>
      </c>
      <c r="C14" s="13">
        <v>2</v>
      </c>
      <c r="D14" s="13"/>
      <c r="E14" s="13"/>
      <c r="F14" s="13"/>
      <c r="G14" s="13" t="s">
        <v>17</v>
      </c>
      <c r="H14" s="13"/>
      <c r="I14" s="13"/>
      <c r="J14" s="13"/>
      <c r="K14" s="13"/>
      <c r="L14" s="13"/>
      <c r="M14" s="13"/>
      <c r="N14" s="13"/>
      <c r="O14" s="13"/>
    </row>
    <row r="15" spans="1:15" ht="15.75" x14ac:dyDescent="0.25">
      <c r="A15" s="15"/>
      <c r="B15" s="73" t="str">
        <f>'Blind Luck'!A134</f>
        <v>Deacon Smith</v>
      </c>
      <c r="C15" s="13">
        <v>1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</row>
    <row r="16" spans="1:15" ht="15.75" x14ac:dyDescent="0.25">
      <c r="A16" s="15"/>
      <c r="B16" s="73" t="str">
        <f>'Blind Luck'!A167</f>
        <v>London Vongxay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</row>
    <row r="17" spans="1:15" ht="15.75" x14ac:dyDescent="0.25">
      <c r="A17" s="15"/>
      <c r="B17" s="73">
        <f>'Blind Luck'!A200</f>
        <v>0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</row>
    <row r="18" spans="1:15" ht="15.75" x14ac:dyDescent="0.25">
      <c r="A18" s="15"/>
      <c r="B18" s="73">
        <f>'Blind Luck'!A233</f>
        <v>0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</row>
    <row r="19" spans="1:15" ht="15.75" x14ac:dyDescent="0.25">
      <c r="A19" s="8"/>
      <c r="B19" s="74" t="s">
        <v>43</v>
      </c>
      <c r="C19" s="74">
        <f>SUM(C11:C18)</f>
        <v>11</v>
      </c>
      <c r="D19" s="14">
        <f>SUM(D11:D18)</f>
        <v>0</v>
      </c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</row>
    <row r="20" spans="1:15" ht="15.75" x14ac:dyDescent="0.25">
      <c r="A20" s="9" t="str">
        <f>'Printable Averages'!B22</f>
        <v>Dart Panthers</v>
      </c>
      <c r="B20" s="72" t="str">
        <f>'Dart Panthers'!A2</f>
        <v>Dietrich Johnson</v>
      </c>
      <c r="C20" s="10">
        <v>6</v>
      </c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spans="1:15" ht="15.75" x14ac:dyDescent="0.25">
      <c r="A21" s="15"/>
      <c r="B21" s="73" t="str">
        <f>'Dart Panthers'!A35</f>
        <v>Kyle Smith</v>
      </c>
      <c r="C21" s="13">
        <v>6</v>
      </c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</row>
    <row r="22" spans="1:15" ht="15.75" x14ac:dyDescent="0.25">
      <c r="A22" s="15"/>
      <c r="B22" s="73" t="str">
        <f>'Dart Panthers'!A68</f>
        <v>Katerina Hill</v>
      </c>
      <c r="C22" s="13">
        <v>5</v>
      </c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</row>
    <row r="23" spans="1:15" ht="15.75" x14ac:dyDescent="0.25">
      <c r="A23" s="15"/>
      <c r="B23" s="73" t="str">
        <f>'Dart Panthers'!A101</f>
        <v>Andy White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</row>
    <row r="24" spans="1:15" ht="15.75" x14ac:dyDescent="0.25">
      <c r="A24" s="15"/>
      <c r="B24" s="73" t="str">
        <f>'Dart Panthers'!A134</f>
        <v>Elizabeth Leis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</row>
    <row r="25" spans="1:15" ht="15.75" x14ac:dyDescent="0.25">
      <c r="A25" s="15"/>
      <c r="B25" s="73" t="str">
        <f>'Dart Panthers'!A167</f>
        <v>Kody Adams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</row>
    <row r="26" spans="1:15" ht="15.75" x14ac:dyDescent="0.25">
      <c r="A26" s="15"/>
      <c r="B26" s="73" t="str">
        <f>'Dart Panthers'!A200</f>
        <v>Jason Weber</v>
      </c>
      <c r="C26" s="13">
        <v>1</v>
      </c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</row>
    <row r="27" spans="1:15" ht="15.75" x14ac:dyDescent="0.25">
      <c r="A27" s="15"/>
      <c r="B27" s="73">
        <f>'Dart Panthers'!A233</f>
        <v>0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</row>
    <row r="28" spans="1:15" ht="15.75" x14ac:dyDescent="0.25">
      <c r="A28" s="8"/>
      <c r="B28" s="74" t="s">
        <v>43</v>
      </c>
      <c r="C28" s="74">
        <f>SUM(C20:C27)</f>
        <v>18</v>
      </c>
      <c r="D28" s="80">
        <f>SUM(D20:D27)</f>
        <v>0</v>
      </c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</row>
    <row r="29" spans="1:15" ht="15.75" x14ac:dyDescent="0.25">
      <c r="A29" s="9" t="str">
        <f>'Printable Averages'!B32</f>
        <v>Dartin and Boozin</v>
      </c>
      <c r="B29" s="72" t="str">
        <f>'Dartin and Boozin'!A2</f>
        <v>Brittney Pratt</v>
      </c>
      <c r="C29" s="10">
        <v>9</v>
      </c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spans="1:15" ht="15.75" x14ac:dyDescent="0.25">
      <c r="A30" s="15"/>
      <c r="B30" s="73" t="str">
        <f>'Dartin and Boozin'!A35</f>
        <v>William Lyden</v>
      </c>
      <c r="C30" s="13">
        <v>5</v>
      </c>
      <c r="D30" s="13"/>
      <c r="E30" s="13">
        <v>105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</row>
    <row r="31" spans="1:15" ht="15.75" x14ac:dyDescent="0.25">
      <c r="A31" s="15"/>
      <c r="B31" s="73" t="str">
        <f>'Dartin and Boozin'!A68</f>
        <v>Kristen Sumner</v>
      </c>
      <c r="C31" s="13">
        <v>5</v>
      </c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</row>
    <row r="32" spans="1:15" ht="15.75" x14ac:dyDescent="0.25">
      <c r="A32" s="15"/>
      <c r="B32" s="73" t="str">
        <f>'Dartin and Boozin'!A101</f>
        <v>Mindee Chambers</v>
      </c>
      <c r="C32" s="13">
        <v>3</v>
      </c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</row>
    <row r="33" spans="1:15" ht="15.75" x14ac:dyDescent="0.25">
      <c r="A33" s="15"/>
      <c r="B33" s="73" t="str">
        <f>'Dartin and Boozin'!A134</f>
        <v>Blair Sumner</v>
      </c>
      <c r="C33" s="13">
        <v>2</v>
      </c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</row>
    <row r="34" spans="1:15" ht="15.75" x14ac:dyDescent="0.25">
      <c r="A34" s="15"/>
      <c r="B34" s="73" t="str">
        <f>'Dartin and Boozin'!A167</f>
        <v>Jeremy Salazar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</row>
    <row r="35" spans="1:15" ht="15.75" x14ac:dyDescent="0.25">
      <c r="A35" s="15"/>
      <c r="B35" s="73">
        <f>'Dartin and Boozin'!A200</f>
        <v>0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</row>
    <row r="36" spans="1:15" ht="15.75" x14ac:dyDescent="0.25">
      <c r="A36" s="15"/>
      <c r="B36" s="73">
        <f>'Dartin and Boozin'!A233</f>
        <v>0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</row>
    <row r="37" spans="1:15" ht="15.75" x14ac:dyDescent="0.25">
      <c r="A37" s="8"/>
      <c r="B37" s="74" t="s">
        <v>43</v>
      </c>
      <c r="C37" s="74">
        <f>SUM(C29:C36)</f>
        <v>24</v>
      </c>
      <c r="D37" s="80">
        <f>SUM(D29:D36)</f>
        <v>0</v>
      </c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</row>
    <row r="38" spans="1:15" ht="15.75" x14ac:dyDescent="0.25">
      <c r="A38" s="9" t="str">
        <f>'Printable Averages'!B42</f>
        <v>Robin Hood</v>
      </c>
      <c r="B38" s="72" t="str">
        <f>'Robin Hood'!A2</f>
        <v>Rodney Wike</v>
      </c>
      <c r="C38" s="10">
        <v>3</v>
      </c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spans="1:15" ht="15.75" x14ac:dyDescent="0.25">
      <c r="A39" s="15"/>
      <c r="B39" s="73" t="str">
        <f>'Robin Hood'!A35</f>
        <v>Richard Whitmer</v>
      </c>
      <c r="C39" s="13">
        <v>2</v>
      </c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</row>
    <row r="40" spans="1:15" ht="15.75" x14ac:dyDescent="0.25">
      <c r="A40" s="15"/>
      <c r="B40" s="73" t="str">
        <f>'Robin Hood'!A68</f>
        <v>Eileen Whitmer</v>
      </c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</row>
    <row r="41" spans="1:15" ht="15.75" x14ac:dyDescent="0.25">
      <c r="A41" s="15"/>
      <c r="B41" s="73" t="str">
        <f>'Robin Hood'!A101</f>
        <v>Abbi Hull</v>
      </c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</row>
    <row r="42" spans="1:15" ht="15.75" x14ac:dyDescent="0.25">
      <c r="A42" s="15"/>
      <c r="B42" s="73" t="str">
        <f>'Robin Hood'!A134</f>
        <v>Brian Gee</v>
      </c>
      <c r="C42" s="13">
        <v>8</v>
      </c>
      <c r="D42" s="13"/>
      <c r="E42" s="13"/>
      <c r="F42" s="13">
        <v>110</v>
      </c>
      <c r="G42" s="13"/>
      <c r="H42" s="13"/>
      <c r="I42" s="13"/>
      <c r="J42" s="13"/>
      <c r="K42" s="13"/>
      <c r="L42" s="13"/>
      <c r="M42" s="13"/>
      <c r="N42" s="13"/>
      <c r="O42" s="13"/>
    </row>
    <row r="43" spans="1:15" ht="15.75" x14ac:dyDescent="0.25">
      <c r="A43" s="15"/>
      <c r="B43" s="73" t="str">
        <f>'Robin Hood'!A167</f>
        <v>Shane Tapp</v>
      </c>
      <c r="C43" s="13">
        <v>8</v>
      </c>
      <c r="D43" s="13"/>
      <c r="E43" s="13">
        <v>96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</row>
    <row r="44" spans="1:15" ht="15.75" x14ac:dyDescent="0.25">
      <c r="A44" s="15"/>
      <c r="B44" s="73" t="str">
        <f>'Robin Hood'!A200</f>
        <v>Shawn Caselman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</row>
    <row r="45" spans="1:15" ht="15.75" x14ac:dyDescent="0.25">
      <c r="A45" s="15"/>
      <c r="B45" s="73" t="str">
        <f>'Robin Hood'!A233</f>
        <v>Randy Hull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</row>
    <row r="46" spans="1:15" ht="15.75" x14ac:dyDescent="0.25">
      <c r="A46" s="8"/>
      <c r="B46" s="74" t="s">
        <v>43</v>
      </c>
      <c r="C46" s="74">
        <f>SUM(C38:C45)</f>
        <v>21</v>
      </c>
      <c r="D46" s="80">
        <f>SUM(D38:D45)</f>
        <v>0</v>
      </c>
      <c r="E46" s="80"/>
      <c r="F46" s="80"/>
      <c r="G46" s="80"/>
      <c r="H46" s="80"/>
      <c r="I46" s="80"/>
      <c r="J46" s="80"/>
      <c r="K46" s="80"/>
      <c r="L46" s="80"/>
      <c r="M46" s="80"/>
      <c r="N46" s="80"/>
      <c r="O46" s="80"/>
    </row>
    <row r="47" spans="1:15" ht="15.75" x14ac:dyDescent="0.25">
      <c r="A47" s="9" t="str">
        <f>'Printable Averages'!B52</f>
        <v>180 Proof</v>
      </c>
      <c r="B47" s="72" t="str">
        <f>'180 Proof'!A2</f>
        <v>David Sagamang</v>
      </c>
      <c r="C47" s="10">
        <v>2</v>
      </c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spans="1:15" ht="15.75" x14ac:dyDescent="0.25">
      <c r="A48" s="15"/>
      <c r="B48" s="73" t="str">
        <f>'180 Proof'!A35</f>
        <v>Austin Anderson</v>
      </c>
      <c r="C48" s="13">
        <v>10</v>
      </c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</row>
    <row r="49" spans="1:15" ht="15.75" x14ac:dyDescent="0.25">
      <c r="A49" s="15"/>
      <c r="B49" s="73" t="str">
        <f>'180 Proof'!A68</f>
        <v>Scott Ferentz</v>
      </c>
      <c r="C49" s="13">
        <v>4</v>
      </c>
      <c r="D49" s="13"/>
      <c r="E49" s="13"/>
      <c r="F49" s="13"/>
      <c r="G49" s="13" t="s">
        <v>17</v>
      </c>
      <c r="H49" s="13"/>
      <c r="I49" s="13"/>
      <c r="J49" s="13"/>
      <c r="K49" s="13"/>
      <c r="L49" s="13"/>
      <c r="M49" s="13"/>
      <c r="N49" s="13"/>
      <c r="O49" s="13"/>
    </row>
    <row r="50" spans="1:15" ht="15.75" x14ac:dyDescent="0.25">
      <c r="A50" s="15"/>
      <c r="B50" s="73" t="str">
        <f>'180 Proof'!A101</f>
        <v>Jeremey Michael</v>
      </c>
      <c r="C50" s="13">
        <v>12</v>
      </c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</row>
    <row r="51" spans="1:15" ht="15.75" x14ac:dyDescent="0.25">
      <c r="A51" s="15"/>
      <c r="B51" s="73" t="str">
        <f>'180 Proof'!A134</f>
        <v>Adam Kennedy</v>
      </c>
      <c r="C51" s="13">
        <v>3</v>
      </c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</row>
    <row r="52" spans="1:15" ht="15.75" x14ac:dyDescent="0.25">
      <c r="A52" s="15"/>
      <c r="B52" s="73" t="str">
        <f>'180 Proof'!A167</f>
        <v>Jason Laufer</v>
      </c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</row>
    <row r="53" spans="1:15" ht="15.75" x14ac:dyDescent="0.25">
      <c r="A53" s="15"/>
      <c r="B53" s="73">
        <f>'180 Proof'!A200</f>
        <v>0</v>
      </c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</row>
    <row r="54" spans="1:15" ht="15.75" x14ac:dyDescent="0.25">
      <c r="A54" s="15"/>
      <c r="B54" s="73">
        <f>'180 Proof'!A233</f>
        <v>0</v>
      </c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</row>
    <row r="55" spans="1:15" ht="15.75" x14ac:dyDescent="0.25">
      <c r="B55" s="74" t="s">
        <v>43</v>
      </c>
      <c r="C55" s="74">
        <f>SUM(C47:C54)</f>
        <v>31</v>
      </c>
      <c r="D55" s="80">
        <f>SUM(D47:D54)</f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Beer Tankers</vt:lpstr>
      <vt:lpstr>Blind Luck</vt:lpstr>
      <vt:lpstr>Dart Panthers</vt:lpstr>
      <vt:lpstr>Dartin and Boozin</vt:lpstr>
      <vt:lpstr>Robin Hood</vt:lpstr>
      <vt:lpstr>180 Proof</vt:lpstr>
      <vt:lpstr>Printable Averages</vt:lpstr>
      <vt:lpstr>Standings</vt:lpstr>
      <vt:lpstr>Accomplishments</vt:lpstr>
      <vt:lpstr>'Printable Averages'!Print_Area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Loyd</dc:creator>
  <cp:lastModifiedBy>Mike Loyd</cp:lastModifiedBy>
  <dcterms:created xsi:type="dcterms:W3CDTF">2018-10-17T21:32:25Z</dcterms:created>
  <dcterms:modified xsi:type="dcterms:W3CDTF">2026-10-26T21:49:20Z</dcterms:modified>
</cp:coreProperties>
</file>